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5480" windowHeight="10740" activeTab="0"/>
  </bookViews>
  <sheets>
    <sheet name="бюджетные ассигнования на 2017" sheetId="1" r:id="rId1"/>
  </sheets>
  <definedNames>
    <definedName name="_xlnm._FilterDatabase" localSheetId="0" hidden="1">'бюджетные ассигнования на 2017'!$A$6:$F$293</definedName>
  </definedNames>
  <calcPr fullCalcOnLoad="1"/>
</workbook>
</file>

<file path=xl/sharedStrings.xml><?xml version="1.0" encoding="utf-8"?>
<sst xmlns="http://schemas.openxmlformats.org/spreadsheetml/2006/main" count="581" uniqueCount="514">
  <si>
    <t>Организация библиотечного обслуживания населения, комплектование и обеспечение сохранности библиотечных фондов библиотек сельских поселений, расположенных на территории Пучежского муниципального района (обеспечение функционирования библиотек) (Предоставление субсидий бюджетным, автономным учреждениям и иным некоммерческим организациям)</t>
  </si>
  <si>
    <t>Оказание адресной социальной помощи (Закупка товаров, работ и услуг для государственных (муниципальных) нужд)</t>
  </si>
  <si>
    <t>04 1 01 00870</t>
  </si>
  <si>
    <t>Обеспечение функционирования Муниципального  учреждения по обслуживанию  муниципальных учреждений Пучежского муниципального района Ивановской области (Иные бюджетные ассигнования)</t>
  </si>
  <si>
    <t>Обеспечение функционирования муниципальных образовательных организаций в сфере общего образования (погашение кредиторской задолженности) (Иные бюджетные ассигнования)</t>
  </si>
  <si>
    <t>Выполнение мероприятий, направленных на укрепление пожарной безопасности общеобразовательных организаций (погашение кредиторской задолженности) (Предоставление субсидий бюджетным, автономным учреждениям и иным некоммерческим организациям)</t>
  </si>
  <si>
    <t>Выполнение мероприятий, направленных на укрепление пожарной безопасности общеобразовательных организаций (погашение кредиторской задолженности) (Закупка товаров, работ и услуг для государственных (муниципальных) нужд)</t>
  </si>
  <si>
    <t>Обеспечение горячим питанием обучающихся  из многодетных семей, детей-инвалидов, детей, находящихся под опекой, состоящих на учете в противотуберкулезном диспансере (погашение кредиторской задолженности) (Закупка товаров, работ и услуг для государственных (муниципальных) нужд)</t>
  </si>
  <si>
    <t>Обеспечение горячим питанием обучающихся  из многодетных семей, детей-инвалидов, детей, находящихся под опекой, состоящих на учете в противотуберкулезном диспансере (Предоставление субсидий бюджетным, автономным учреждениям и иным некоммерческим организациям)</t>
  </si>
  <si>
    <t>Обеспечение горячим питанием обучающихся  из многодетных семей, детей-инвалидов, детей, находящихся под опекой, состоящих на учете в противотуберкулезном диспансере (погашение кредиторской задолженности) (Предоставление субсидий бюджетным, автономным учреждениям и иным некоммерческим организациям)</t>
  </si>
  <si>
    <t xml:space="preserve">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  </t>
  </si>
  <si>
    <t>Выполнение мероприятий по содержанию муниципального имущества (погашение кредиторской задолженности) (Закупка товаров, работ и услуг для государственных (муниципальных) нужд)</t>
  </si>
  <si>
    <t>Оплата услуг за эксплуатацию опасного производственного объекта (Закупка товаров, работ и услуг для государственных (муниципальных) нужд)</t>
  </si>
  <si>
    <t>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(обеспечение деятельности муниципальных учреждений культуры) (Предоставление субсидий бюджетным, автономным учреждениям и иным некоммерческим организациям)</t>
  </si>
  <si>
    <t>Обеспечение функционирования муниципальных образовательных организаций в части улучшения условий и охраны труда (погашение кредиторской задолженности) (Предоставление субсидий бюджетным, автономным учреждениям и иным некоммерческим организациям)</t>
  </si>
  <si>
    <t>Основное мероприятие «Повышение качества предоставления дополнительного образования»</t>
  </si>
  <si>
    <t>01 0 03 00000</t>
  </si>
  <si>
    <t>Проведение профилактических районных и участие в региональных, межрегиональных, всероссийских мероприятиях, направленных на формирование здорового образа жизни (Предоставление субсидий бюджетным, автономным учреждениям и иным некоммерческим организациям)</t>
  </si>
  <si>
    <t>Предоставление социальных выплат молодым семьям на приобретение (строительство) жилого помещения (Социальное обеспечение и иные выплаты населению)</t>
  </si>
  <si>
    <t>Основное мероприятие «Обеспечение доступности музыкального и художественного образования и создание условий для реализации способностей талантливых и одаренных детей, достижения ими необходимых компетенций с целью дальнейшей профессионализации в области искусств»</t>
  </si>
  <si>
    <t>02 0 01 00000</t>
  </si>
  <si>
    <t>Основное мероприятие «Организация культурно-досугового обслуживания населения»</t>
  </si>
  <si>
    <t>02 0 02 00000</t>
  </si>
  <si>
    <t>Основное мероприятие «Создание условий для развития библиотечного дела, включая обновление книжных фондов»</t>
  </si>
  <si>
    <t>02 0 03 00000</t>
  </si>
  <si>
    <t>Основное мероприятие «Развитие краеведческого музея для сохранения и популяризации исторического прошлого края и создание условий для развития сферы туризма в районе»</t>
  </si>
  <si>
    <t>02 0 04 00000</t>
  </si>
  <si>
    <t>Основное мероприятие «Обеспечение сбалансированности и устойчивости бюджета Пучежского муниципального района»</t>
  </si>
  <si>
    <t>03 0 01 00000</t>
  </si>
  <si>
    <t>Основное мероприятие «Обеспечение эффективности управления муниципальным имуществом Пучежского муниципального района, в том числе земельными ресурсами»</t>
  </si>
  <si>
    <t>03 0 02 00000</t>
  </si>
  <si>
    <t>Основное мероприятие «Обеспечение эффективного муниципального управления в сфере образования»</t>
  </si>
  <si>
    <t>03 0 03 00000</t>
  </si>
  <si>
    <t>Основное мероприятие «Обеспечение эффективной работы в сфере строительства, жилищно-коммунального хозяйства, экологии, энергосбережения. Организация в границах муниципального образования электро-, газо- и теплоснабжения. Обеспечение эффективности муниципального управления в сфере городского хозяйства»</t>
  </si>
  <si>
    <t>03 0 04 00000</t>
  </si>
  <si>
    <t>Основное мероприятие «Обеспечение эффективной деятельности органов местного самоуправления в отдельных сферах муниципального управления на территории Пучежского муниципального района»</t>
  </si>
  <si>
    <t>03 0 06 00000</t>
  </si>
  <si>
    <r>
      <t>Руководство и управление в сфере установленных функций (содержание органов местного самоуправления)</t>
    </r>
    <r>
      <rPr>
        <sz val="12"/>
        <color indexed="8"/>
        <rFont val="Times New Roman"/>
        <family val="1"/>
      </rPr>
      <t xml:space="preserve"> (Социальное обеспечение населения)</t>
    </r>
  </si>
  <si>
    <t>Осуществление части переданных муниципальному району полномочий  Илья-Высоковского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</si>
  <si>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03 0 06 93100</t>
  </si>
  <si>
    <t>Осуществление части переданных муниципальному району полномочий  Мортковского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</si>
  <si>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03 0 06 94100</t>
  </si>
  <si>
    <t>Осуществление части переданных муниципальному району полномочий  Сеготского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</si>
  <si>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03 0 06 95100</t>
  </si>
  <si>
    <t>Обеспечение функционирования деятельности Председателя Совета Пучежского муниципального района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</si>
  <si>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учреждения дополнительного образования детей в сфере искусства на базе МУ ДО "Пучежская детская школа искусств" (Предоставление субсидий бюджетным, автономным учреждениям и иным некоммерческим организациям)</t>
  </si>
  <si>
    <t>Осуществление переданных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(Закупка товаров, работ и услуг для государственных (муниципальных) нужд)</t>
  </si>
  <si>
    <t>04 1 01 80320</t>
  </si>
  <si>
    <t>Межбюджетные трансферты сельским поселения, входящим в состав  Пучежского муниципального района на решение вопросов местного значения,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(Межбюджетные трансферты)</t>
  </si>
  <si>
    <t>06 0 02 90010</t>
  </si>
  <si>
    <t>Оформление права собственности на дороги местного значения Пучежского муниципального района (Закупка товаров, работ и услуг для государственных (муниципальных) нужд)</t>
  </si>
  <si>
    <t>06 0 03 00420</t>
  </si>
  <si>
    <t>Поддержка работы Пучежской районной ветеранской общественной организации Всероссийской общественной организации ветеранов (инвалидов) войны, труда, Вооруженных Сил и правоохранительных органов (Предоставление субсидий бюджетным, автономным учреждениям и иным некоммерческим организациям)</t>
  </si>
  <si>
    <t>07 0 00 00000</t>
  </si>
  <si>
    <t>07 1 01 00430</t>
  </si>
  <si>
    <t>Поддержка работы Пучежской районной организации Всероссийского общества инвалидов (Предоставление субсидий бюджетным, автономным учреждениям и иным некоммерческим организациям)</t>
  </si>
  <si>
    <t>07 1 01 00440</t>
  </si>
  <si>
    <t>Основное мероприятие «Оказание социальной поддержки семьям с детьми, оказавшимся в трудной жизненной ситуации»</t>
  </si>
  <si>
    <t>07 2 01 00000</t>
  </si>
  <si>
    <t>Основное мероприятие «Оказание социальной поддержки молодым специалистам в области здравоохранения»</t>
  </si>
  <si>
    <t>Основное мероприятие «Обеспечение предоставления качественного дополнительного образования в области физической культуры и спорта»</t>
  </si>
  <si>
    <t>Основное мероприятие «Повышение интереса населения Пучежского муниципального района к занятиям физической культурой и спортом»</t>
  </si>
  <si>
    <t>08 0 01 00000</t>
  </si>
  <si>
    <t>08 0 02 00000</t>
  </si>
  <si>
    <t>09 2 01 00000</t>
  </si>
  <si>
    <t>09 3 01 00000</t>
  </si>
  <si>
    <t>Основное мероприятие «Организация и проведение сельскохозяйственных ярмарок»</t>
  </si>
  <si>
    <t>Основное мероприятие «Поддержка сельхозтоваропроизводителей Пучежского муниципального района»</t>
  </si>
  <si>
    <t>Организация мероприятий, носящих общегородской и межмуниципальный характер (Предоставление субсидий бюджетным, автономным учреждениям и иным некоммерческим организациям)</t>
  </si>
  <si>
    <t>Организация проведения смотра агит-бригад «Светофор» (Предоставление субсидий бюджетным, автономным учреждениям и иным некоммерческим организациям)</t>
  </si>
  <si>
    <t>Организация питания детей в лагерях дневного пребывания (Закупка товаров, работ и услуг для государственных (муниципальных) нужд)</t>
  </si>
  <si>
    <t>01 0 05 S0190</t>
  </si>
  <si>
    <t>Софинансирование расходов по организации отдыха детей в каникулярное время в части организации двухразового питания в лагерях дневного пребывания (Закупка товаров, работ и услуг для государственных (муниципальных) нужд)</t>
  </si>
  <si>
    <t>01 0 05 80190</t>
  </si>
  <si>
    <t>Мероприятия, направленные на выявление и поддержку талантливой молодежи (Социальное обеспечение и иные выплаты населению)</t>
  </si>
  <si>
    <t>01 0 06 00140</t>
  </si>
  <si>
    <t>Мероприятия, направленные на организацию временной занятости несовершеннолетних граждан (Предоставление субсидий бюджетным, автономным учреждениям и иным некоммерческим организациям)</t>
  </si>
  <si>
    <t>Мероприятия, направленные на организацию временной занятости несовершеннолетних граждан (Закупка товаров, работ и услуг для государственных (муниципальных) нужд)</t>
  </si>
  <si>
    <t>01 0 06 00150</t>
  </si>
  <si>
    <t>Содержание органов местного самоуправления в части улучшения условий и охраны труда (Закупка товаров, работ и услуг для государственных (муниципальных) нужд)</t>
  </si>
  <si>
    <t>15 0 03 01050</t>
  </si>
  <si>
    <t>15 0 04 00000</t>
  </si>
  <si>
    <t>Основное мероприятие «Улучшение условий и охраны труда в прочих муниципальных учреждениях»</t>
  </si>
  <si>
    <t>Улучшение условий охраны труда в прочих муниципальных учреждениях Пучежского муниципального района (Закупка товаров, работ и услуг для государственных (муниципальных) нужд)</t>
  </si>
  <si>
    <t>15 0 04 01050</t>
  </si>
  <si>
    <t>Оказание адресной помощи семьям, оказавшимся в трудной жизненной ситуации. Акция «Поможем собрать детей в школу» (Социальное обеспечение и иные выплаты населению)</t>
  </si>
  <si>
    <t>07 2 00 00000</t>
  </si>
  <si>
    <t>07 1 00 00000</t>
  </si>
  <si>
    <t>Оказание адресной социальной помощи (Социальное обеспечение и иные выплаты населению)</t>
  </si>
  <si>
    <t>Проведение мероприятий, направленных на укрепление института семьи в Пучежском муниципальном районе (Закупка товаров, работ и услуг для государственных (муниципальных) нужд)</t>
  </si>
  <si>
    <t>07 2 01 60050</t>
  </si>
  <si>
    <t>07 2 01 60060</t>
  </si>
  <si>
    <t>07 2 01 00470</t>
  </si>
  <si>
    <t>Единовременная муниципальная выплата компенсационного характера по окончании первого (второго, третьего) года работы молодого специалиста в области здравоохранения Пучежского муниципального района (Социальное обеспечение и иные выплаты населению)</t>
  </si>
  <si>
    <t>Ежемесячная выплата (стипендия) студентам высших учебных заведений, обучающихся по направлениям, выданным ОБУЗ «Пучежская ЦРБ» (Социальное обеспечение и иные выплаты населению)</t>
  </si>
  <si>
    <t>08 0 00 00000</t>
  </si>
  <si>
    <t>Обеспечение деятельности муниципальных учреждений в сфере физической культуры и спорта на базе МУ ДО «Детско-юношеский центр г. Пучеж» (Предоставление субсидий бюджетным, автономным учреждениям и иным некоммерческим организациям)</t>
  </si>
  <si>
    <t>08 0 01 00500</t>
  </si>
  <si>
    <t>Мероприятия по поэтапному доведению средней заработной платы педагогическим работникам МУ ДО «Детско-юношеский центр г. Пучеж»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</si>
  <si>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08 0 01 S1440</t>
  </si>
  <si>
    <t>Основное мероприятие «Организация проведения мероприятий по повышению безопасности дорожного движения»</t>
  </si>
  <si>
    <t>14 0 01 00000</t>
  </si>
  <si>
    <t>Иные непрограммные мероприятия</t>
  </si>
  <si>
    <t>01 0 09 00240</t>
  </si>
  <si>
    <t>01 0 02 00040</t>
  </si>
  <si>
    <t>Обеспечение функционирования муниципальных образовательных организаций в сфере общего образования (Предоставление субсидий бюджетным, автономным учреждениям и иным некоммерческим организациям)</t>
  </si>
  <si>
    <t>Выполнение мероприятий, направленных на укрепление пожарной безопасности общеобразовательных организаций (Предоставление субсидий бюджетным, автономным учреждениям и иным некоммерческим организациям)</t>
  </si>
  <si>
    <t>Выполнение мероприятий, направленных на укрепление пожарной безопасности общеобразовательных организаций (Закупка товаров, работ и услуг для государственных (муниципальных) нужд)</t>
  </si>
  <si>
    <t>02 0 00 00000</t>
  </si>
  <si>
    <t>02 0 01 00250</t>
  </si>
  <si>
    <t>02 0 01 S1430</t>
  </si>
  <si>
    <r>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t>
    </r>
    <r>
      <rPr>
        <sz val="12"/>
        <rFont val="Times New Roman"/>
        <family val="1"/>
      </rPr>
      <t xml:space="preserve"> </t>
    </r>
    <r>
      <rPr>
        <sz val="12"/>
        <color indexed="8"/>
        <rFont val="Times New Roman"/>
        <family val="1"/>
      </rPr>
      <t>(Предоставление субсидий бюджетным, автономным учреждениям и иным некоммерческим организациям)</t>
    </r>
  </si>
  <si>
    <t>02 0 02 92600</t>
  </si>
  <si>
    <t xml:space="preserve">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досуга) (Предоставление субсидий бюджетным, автономным учреждениям и иным некоммерческим организациям)  </t>
  </si>
  <si>
    <t>02 0 02 93600</t>
  </si>
  <si>
    <t>20 9 00 00720</t>
  </si>
  <si>
    <t>20 9 00 00740</t>
  </si>
  <si>
    <t>20 9 00 80350</t>
  </si>
  <si>
    <t>20 9 00 80370</t>
  </si>
  <si>
    <t>20 9 00 00000</t>
  </si>
  <si>
    <t>20 0 00 00000</t>
  </si>
  <si>
    <t>15 0 01 00000</t>
  </si>
  <si>
    <t>Муниципальная программа Пучежского муниципального района «Улучшение условий и охраны труда в Пучежском муниципальном районе на 2016-2018 г.г.»</t>
  </si>
  <si>
    <t>Основное мероприятие «Улучшение условий и охраны труда образовательных организаций»</t>
  </si>
  <si>
    <t>15 0 01 01050</t>
  </si>
  <si>
    <t>02 0 03 9180Н</t>
  </si>
  <si>
    <t>02 0 02 9160Н</t>
  </si>
  <si>
    <r>
      <t xml:space="preserve">Подпрограмма «Обеспечение жильем молодых семей» </t>
    </r>
    <r>
      <rPr>
        <b/>
        <i/>
        <sz val="12"/>
        <rFont val="Times New Roman"/>
        <family val="1"/>
      </rPr>
      <t>муниципальной программы  Пучежского муниципального района «Обеспечение качественным жильем и услугами жилищно-коммунального хозяйства населения Пучежского муниципального района»</t>
    </r>
  </si>
  <si>
    <t xml:space="preserve">04 2 00 00000 </t>
  </si>
  <si>
    <t>Основное мероприятие «Обеспечение жильем молодых семей Пучежского муниципального района»</t>
  </si>
  <si>
    <t>04 2 01 00000</t>
  </si>
  <si>
    <t>Осуществление части переданных муниципальному району полномочий Пучежского городского поселения по предоставлению социальных выплат молодым семьям Пучежского городского поселения на приобретение (строительство) жилого помещения (Социальное обеспечение и иные выплаты населению)</t>
  </si>
  <si>
    <t>Осуществление части переданных муниципальному району полномочий Пучежского городского поселения по предоставлению субсидий гражданам Пучежского городского поселения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t>
  </si>
  <si>
    <t>04 2 01 L020Г</t>
  </si>
  <si>
    <t>Обеспечение функционирования Муниципального  учреждения по обслуживанию  муниципальных учреждений Пучежского муниципального района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</si>
  <si>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Муниципального  учреждения по обслуживанию  муниципальных учреждений Пучежского муниципального района Ивановской области (Закупка товаров, работ и услуг для государственных (муниципальных) нужд)</t>
  </si>
  <si>
    <t>02 0 03 01150</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</si>
  <si>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t>
  </si>
  <si>
    <t>02 0 03 S034Г</t>
  </si>
  <si>
    <t>Обеспечение горячим питанием обучающихся  из многодетных семей, детей-инвалидов, детей, находящихся под опекой, состоящих на учете в противотуберкулезном диспансере (Закупка товаров, работ и услуг для государственных (муниципальных) нужд)</t>
  </si>
  <si>
    <t>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</si>
  <si>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Проведение мероприятий на территории района в рамках празднования областного Дня предпринимателя (Закупка товаров, работ и услуг для государственных (муниципальных) нужд)</t>
  </si>
  <si>
    <t>10 1 00 00000</t>
  </si>
  <si>
    <t>10 1 01 00590</t>
  </si>
  <si>
    <t>10 1 01 00610</t>
  </si>
  <si>
    <t>Проведение конкурсов мастерства в сфере малого и среднего предпринимательства Пучежского района (Закупка товаров, работ и услуг для государственных (муниципальных) нужд)</t>
  </si>
  <si>
    <t>10 3 00 00000</t>
  </si>
  <si>
    <t>Снижение административных барьеров, оптимизация и повышения качества услуг, в том числе на базе многофункционального центра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</si>
  <si>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Снижение административных барьеров, оптимизация и повышения качества услуг, в том числе на базе многофункционального центра (Закупка товаров, работ и услуг для государственных (муниципальных) нужд)</t>
  </si>
  <si>
    <t>Снижение административных барьеров, оптимизация и повышения качества услуг, в том числе на базе многофункционального центра (Иные бюджетные ассигнования)</t>
  </si>
  <si>
    <t>10 3 01 00620</t>
  </si>
  <si>
    <t>Софинансирование расходов по организации отдыха детей в каникулярное время в части организации двухразового питания в лагерях дневного пребывания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</si>
  <si>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Илья-Высоковского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</si>
  <si>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Мортковского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</si>
  <si>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</si>
  <si>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03 0 02 00310</t>
  </si>
  <si>
    <t>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</si>
  <si>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Организация проведения смотра агит-бригад «Светофор» (Закупка товаров, работ и услуг для государственных (муниципальных) нужд)</t>
  </si>
  <si>
    <t>14 0 00 00000</t>
  </si>
  <si>
    <t>Организация проведения слета «Безопасное колесо» (Закупка товаров, работ и услуг для государственных (муниципальных) нужд)</t>
  </si>
  <si>
    <t>14 0 01 00750</t>
  </si>
  <si>
    <t>14 0 01 00760</t>
  </si>
  <si>
    <t>14 0 01 00770</t>
  </si>
  <si>
    <t>15 0 00 00000</t>
  </si>
  <si>
    <t>Обеспечение функций  Совета Пучежского муниципального района Ивановской области (Закупка товаров, работ и услуг для государственных (муниципальных) нужд)</t>
  </si>
  <si>
    <t>Исполнение отдельных государственных полномочий в сфере административных правонарушений (Закупка товаров, работ и услуг для государственных (муниципальных) нужд)</t>
  </si>
  <si>
    <t>Организация мероприятий по отлову и содержанию безнадзорных животных (Закупка товаров, работ и услуг для государственных (муниципальных) нужд)</t>
  </si>
  <si>
    <t xml:space="preserve">Подпрограмма «Государственная поддержка граждан в сфере ипотечного жилищного кредитования» муниципальной программы  Пучежского муниципального района «Обеспечение качественным жильем и услугами жилищно-коммунального хозяйства населения Пучежского муниципального района» </t>
  </si>
  <si>
    <t>Муниципальная программа Пучежского муниципального района «Экономическое развитие Пучежского муниципального района»</t>
  </si>
  <si>
    <t>ВСЕГО</t>
  </si>
  <si>
    <t xml:space="preserve">Наименование </t>
  </si>
  <si>
    <t>Обеспечение функционирования муниципальных дошкольных образовательных организаций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</si>
  <si>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 01 0 01 00010  </t>
  </si>
  <si>
    <t>01 0 01 00000</t>
  </si>
  <si>
    <t>Обеспечение функционирования муниципальных дошкольных образовательных организаций (Закупка товаров, работ и услуг для государственных (муниципальных) нужд)</t>
  </si>
  <si>
    <t>Обеспечение функционирования муниципальных дошкольных образовательных организаций (Иные бюджетные ассигнования)</t>
  </si>
  <si>
    <t>Целевая 
статья</t>
  </si>
  <si>
    <t>Сумма, 
руб</t>
  </si>
  <si>
    <t>Вид расхо-дов</t>
  </si>
  <si>
    <t>Обеспечение минимального размера взноса на проведение капитального ремонта общего имущества в многоквартирных домах, в части помещений, собственником которых является Пучежский муниципальный район (Предоставление субсидий бюджетным, автономным учреждениям и иным некоммерческим организациям)</t>
  </si>
  <si>
    <t>20 9 00 01100</t>
  </si>
  <si>
    <t>Осуществление части переданных муниципальному району полномочий  Илья-Высоковского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</si>
  <si>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Мортковского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</si>
  <si>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</si>
  <si>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03 0 02 92300</t>
  </si>
  <si>
    <t>03 0 02 93300</t>
  </si>
  <si>
    <t>03 0 02 94300</t>
  </si>
  <si>
    <t>03 0 02 95300</t>
  </si>
  <si>
    <t>03 0 03 00310</t>
  </si>
  <si>
    <t>03 0 04 00380</t>
  </si>
  <si>
    <t>03 0 04 00310</t>
  </si>
  <si>
    <t>03 0 06 00310</t>
  </si>
  <si>
    <t>Размещение информации о деятельности органов местного самоуправления Пучежского муниципального района в СМИ и на интернет-портале (Закупка товаров, работ и услуг для государственных (муниципальных) нужд)</t>
  </si>
  <si>
    <t>03 0 06 00350</t>
  </si>
  <si>
    <t>02 0 01 81430</t>
  </si>
  <si>
    <t>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</si>
  <si>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02 0 02 80340</t>
  </si>
  <si>
    <t>Меры социальной поддержки, предоставляемой гражданину в период обучения в виде дополнительной стипендии  (Социальное обеспечение и иные выплаты населению)</t>
  </si>
  <si>
    <t>Меры социальной поддержки, предоставляемой гражданину в период обучения в виде оплаты жилого помещения в период обучения (Социальное обеспечение и иные выплаты населению)</t>
  </si>
  <si>
    <t>Организация целевой подготовки педагогов для работы в муниципальных образовательных организациях Пучежского муниципального района (Закупка товаров, работ и услуг для государственных (муниципальных) нужд)</t>
  </si>
  <si>
    <t>01 0 04 01190</t>
  </si>
  <si>
    <t>01 0 04 01200</t>
  </si>
  <si>
    <t>01 0 04 01210</t>
  </si>
  <si>
    <t>Проведение мероприятий по функционированию станций катодной защиты газопроводов, находящихся в собственности Пучежского муниципального района (Закупка товаров, работ и услуг для государственных (муниципальных) нужд)</t>
  </si>
  <si>
    <t>04 1 01 00820</t>
  </si>
  <si>
    <r>
      <t xml:space="preserve">Софинансирование по газификация населенных пунктов, входящих в состав Пучежского муниципального района </t>
    </r>
    <r>
      <rPr>
        <sz val="12"/>
        <rFont val="Times New Roman"/>
        <family val="1"/>
      </rPr>
      <t>(Капитальные вложения в объекты недвижимого имущества государственной (муниципальной) собственности)</t>
    </r>
  </si>
  <si>
    <t>04 1 01 S0320</t>
  </si>
  <si>
    <t xml:space="preserve">04 1 00 00000 </t>
  </si>
  <si>
    <t xml:space="preserve">04 3 00 00000 </t>
  </si>
  <si>
    <t>Муниципальная программа Пучежского муниципального района «Развитие и поддержка автомобильного и водного транспорта общего пользования на внутримуниципальных маршрутах в Пучежском муниципальном районе»</t>
  </si>
  <si>
    <t>05 0 00 00000</t>
  </si>
  <si>
    <t>Возмещение недополученных доходов организациям, предоставляющим  транспортные услуги населению автомобильным транспортом на внутримуниципальных маршрутах Пучежского муниципального района (Иные бюджетные ассигнования)</t>
  </si>
  <si>
    <t>Обеспечение функционирования учреждения дополнительного образования на базе МУ ДО «Центр детского творчества г. Пучеж» (Предоставление субсидий бюджетным, автономным учреждениям и иным некоммерческим организациям)</t>
  </si>
  <si>
    <t>Выполнение мероприятий, направленных на поэтапное доведение средней заработной платы педагогических работников МУ ДО «Центр детского творчества г. Пучеж»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</si>
  <si>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01 0 03 00050</t>
  </si>
  <si>
    <t>01 0 03 S1420</t>
  </si>
  <si>
    <t>Повышение квалификации работников, подготовка, переподготовка кадров, участие в семинарах, конференциях (Предоставление субсидий бюджетным, автономным учреждениям и иным некоммерческим организациям)</t>
  </si>
  <si>
    <t>Повышение квалификации работников, подготовка, переподготовка кадров, участие в семинарах, конференциях (Закупка товаров, работ и услуг для государственных (муниципальных) нужд)</t>
  </si>
  <si>
    <t>01 0 04 00080</t>
  </si>
  <si>
    <t>Предоставление ежемесячных муниципальных выплат молодым специалистам муниципальных образовательных организаций (Предоставление субсидий бюджетным, автономным учреждениям и иным некоммерческим организациям)</t>
  </si>
  <si>
    <t>Муниципальная программа Пучежского муниципального района «Культура Пучежского муниципального района»</t>
  </si>
  <si>
    <t>Подпрограмма  «Снижение административных барьеров, оптимизация и повышение качества предоставления государственных и муниципальных услуг в Пучежском муниципальном районе, в том числе на базе многофункциональных центров предоставления государственных и муниципальных услуг»</t>
  </si>
  <si>
    <t>Подпрограмма «Развитие малого и среднего предпринимательства в Пучежском муниципальном районе»</t>
  </si>
  <si>
    <t>Муниципальная программа Пучежского муниципального района «Ремонт и содержание автомобильных дорог общего пользования местного значения Пучежского муниципального района»</t>
  </si>
  <si>
    <t>Муниципальная программа Пучежского муниципального района «Социальная поддержка граждан Пучежского муниципального района»</t>
  </si>
  <si>
    <t>Подпрограмма "Дети Пучежского района"</t>
  </si>
  <si>
    <t>Подпрограмма "Забота"</t>
  </si>
  <si>
    <t>Муниципальная программа "Организация охраны окружающей среды на территории Пучежского муниципального района"</t>
  </si>
  <si>
    <t>17 0 00 00000</t>
  </si>
  <si>
    <t xml:space="preserve">Подпрограмма «Обращение с отходами потребления на территории Пучежского муниципального района» </t>
  </si>
  <si>
    <t xml:space="preserve">17 1 00 00000 </t>
  </si>
  <si>
    <t xml:space="preserve">Основное мероприятие «Рекультивация объекта размещения отходов, не соответствующего санитарным нормам» </t>
  </si>
  <si>
    <t>17 1 01 00000</t>
  </si>
  <si>
    <t>Корректировка проектно-сметной документации на рекультивацию городской свалки твердых коммунальных отходов, расположенной 0,8 км западнее д. Лихуниха Пучежского района Ивановской области (Закупка товаров, работ и услуг для государственных (муниципальных) нужд)</t>
  </si>
  <si>
    <t>17 1 01 01160</t>
  </si>
  <si>
    <t>Муниципальная программа Пучежского муниципального района «Развитие физической культуры и спорта в Пучежском муниципальном районе»</t>
  </si>
  <si>
    <t>Муниципальная программа Пучежского муниципального района «Совершенствование местного самоуправления Пучежского муниципального района»</t>
  </si>
  <si>
    <t xml:space="preserve">Подпрограмма «Развитие крестьянских (фермерских) и личных подсобных хозяйств в Пучежском муниципальном районе" </t>
  </si>
  <si>
    <t>Подпрограмма «Развитие молочного скотоводства и увеличение производства молока в Пучежском муниципальном районе»</t>
  </si>
  <si>
    <t>Муниципальная программа Пучежского муниципального района  «Обеспечение качественным жильем и услугами жилищно-коммунального хозяйства населения Пучежского муниципального района»</t>
  </si>
  <si>
    <t>Осуществление части переданных муниципальному району полномочий  Затеихинского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</si>
  <si>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03 0 06 92100</t>
  </si>
  <si>
    <t>05 0 01 40010</t>
  </si>
  <si>
    <t>06 0 00 00000</t>
  </si>
  <si>
    <t>Строительный контроль за выполнением работ по ремонту автомобильных дорог (Закупка товаров, работ и услуг для государственных (муниципальных) нужд)</t>
  </si>
  <si>
    <t>06 0 01 00400</t>
  </si>
  <si>
    <t>Капитальный ремонт, ремонт и содержание дорог местного значения Пучежского муниципального района (Закупка товаров, работ и услуг для государственных (муниципальных) нужд)</t>
  </si>
  <si>
    <t>06 0 01 00410</t>
  </si>
  <si>
    <t>Основное мероприятие «Обеспечение предоставления качественного дошкольного образования»</t>
  </si>
  <si>
    <t>Основное мероприятие «Обеспечение предоставления общего образования, отвечающего современным требованиям»</t>
  </si>
  <si>
    <t>01 0 00 00000</t>
  </si>
  <si>
    <t>01 0 02 00000</t>
  </si>
  <si>
    <t>Изменения, руб</t>
  </si>
  <si>
    <t>Сумма с учетом изменений, 
руб</t>
  </si>
  <si>
    <t>03 0 02 КЗ115</t>
  </si>
  <si>
    <t>11 0 02 9162Н</t>
  </si>
  <si>
    <t>01 0 02 КЗ040</t>
  </si>
  <si>
    <t>01 0 08 010КЗ</t>
  </si>
  <si>
    <t>15 0 01 КЗ105</t>
  </si>
  <si>
    <t>02 0 02 S034Г</t>
  </si>
  <si>
    <t>08 0 01 81950</t>
  </si>
  <si>
    <t>08 0 01 81440</t>
  </si>
  <si>
    <t>Софинансирование расходов,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</si>
  <si>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02 0 02 S034С</t>
  </si>
  <si>
    <t>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</si>
  <si>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20 9 00 82400</t>
  </si>
  <si>
    <t>Организация проведения мероприятий по содержанию сибиреязвенных скотомогильников (Закупка товаров, работ и услуг для государственных (муниципальных) нужд)</t>
  </si>
  <si>
    <t>01 0 01 81950</t>
  </si>
  <si>
    <t>Укрепление материально-технической базы муниципальных образовательных организаций (Закупка товаров, работ и услуг для государственных (муниципальных) нужд)</t>
  </si>
  <si>
    <t>Основное мероприятие «Повышение педагогического потенциала, увеличение количества педагогов, внедряющих современные образовательные технологии»</t>
  </si>
  <si>
    <t>01 0 04 00000</t>
  </si>
  <si>
    <t>Основное мероприятие «Сохранение и укрепление здоровья обучающихся»</t>
  </si>
  <si>
    <t>01 0 05 00000</t>
  </si>
  <si>
    <t>Основное мероприятие «Сохранение текущих объемов деятельности мероприятий по работе с молодежью, поддержке талантливой молодежи, патриотическому воспитанию молодежи»</t>
  </si>
  <si>
    <t>01 0 06 00000</t>
  </si>
  <si>
    <t>Основное мероприятие «Организация проведения районных мероприятий, участие в областных мероприятиях в сфере образования»</t>
  </si>
  <si>
    <t>01 0 07 00000</t>
  </si>
  <si>
    <t>Основное мероприятие «Обеспечение в полном объеме законодательно-установленных мер социальной поддержки обучающихся и их родителей»</t>
  </si>
  <si>
    <t>01 0 08 00000</t>
  </si>
  <si>
    <t>Организация исполнения районного бюджета в части средств, предусмотренных на реализацию муниципальной программы</t>
  </si>
  <si>
    <t>01 0 09 00000</t>
  </si>
  <si>
    <t>Прохождение государственной экспертизы сметной стоимости документации по объекту "Строительство блочно-модульной котельной школы на 245 мест 0,9 МВт, д. Затеиха ул. Школьная д.8 Пучежского района" (Закупка товаров, работ и услуг для государственных (муниципальных) нужд)</t>
  </si>
  <si>
    <t>10 3 01 82910</t>
  </si>
  <si>
    <t>Софинансирование расходов по обеспечению функционирования многофункциональных центров предоставления государственных и муниципальных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</si>
  <si>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Софинансирование расходов по обеспечению функционирования многофункциональных центров предоставления государственных и муниципальных услуг (Закупка товаров, работ и услуг для государственных (муниципальных) нужд)</t>
  </si>
  <si>
    <t>Приложение № 6 к решению Совета 
Пучежского муниципального района 
от  26.12.2016 № 132</t>
  </si>
  <si>
    <t>Осуществление части переданных муниципальному району полномочий  Илья-Высоковского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</si>
  <si>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03 0 06 93250</t>
  </si>
  <si>
    <t>Осуществление части переданных муниципальному району полномочий  Мортковского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</si>
  <si>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03 0 06 94250</t>
  </si>
  <si>
    <t>Осуществление части переданных муниципальному району полномочий  Сеготского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</si>
  <si>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03 0 06 95250</t>
  </si>
  <si>
    <t>Организация отдыха и оздоровления детей  (Закупка товаров, работ и услуг для государственных (муниципальных) нужд)</t>
  </si>
  <si>
    <t>Организация отдыха и оздоровления детей (Предоставление субсидий бюджетным, автономным учреждениям и иным некоммерческим организациям)</t>
  </si>
  <si>
    <t>01 0 04 00090</t>
  </si>
  <si>
    <t>01 0 05 00100</t>
  </si>
  <si>
    <t>Осуществление переданных государственных полномочий по организации двухразового питания детей сирот и детей, находящихся в трудной жизненной ситуации (Закупка товаров, работ и услуг для государственных (муниципальных) нужд)</t>
  </si>
  <si>
    <t>01 0 05 80200</t>
  </si>
  <si>
    <t>Организация питания детей в лагерях дневного пребывания (Предоставление субсидий бюджетным, автономным учреждениям и иным некоммерческим организациям)</t>
  </si>
  <si>
    <t>Поэтапное доведение средней заработной платы педагогическим работникам МУ ДО "Пучежская детская школа искусств"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</si>
  <si>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10 3 01 9152Н</t>
  </si>
  <si>
    <t>11 0 02 01140</t>
  </si>
  <si>
    <t>03 0 06 00300</t>
  </si>
  <si>
    <t>Обеспечение деятельности главы Пучежского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</si>
  <si>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Выполнение мероприятий, направленных на повышение туристического потенциала Пучежского муниципального района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</si>
  <si>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Затеихинского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</si>
  <si>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03 0 06 92250</t>
  </si>
  <si>
    <t xml:space="preserve">Основное мероприятие «Оказание поддержки гражданам Пучежского муниципального района в сфере ипотечного жилищного кредитования» </t>
  </si>
  <si>
    <t>04 3 01 00000</t>
  </si>
  <si>
    <t>05 0 01 00000</t>
  </si>
  <si>
    <t>Основное мероприятие «Обеспечение населения Пучежского муниципального района пассажирскими перевозками автомобильным транспортом по социально-значимым маршрутам»</t>
  </si>
  <si>
    <t>Основное мероприятие «Ремонт автомобильных дорог местного значения»</t>
  </si>
  <si>
    <t>06 0 01 00000</t>
  </si>
  <si>
    <t>Основное мероприятие «Содержание автомобильных дорог местного значения»</t>
  </si>
  <si>
    <t>06 0 02 00000</t>
  </si>
  <si>
    <t>Основное мероприятие «Оформление права собственности на дороги местного значения»</t>
  </si>
  <si>
    <t>06 0 03 00000</t>
  </si>
  <si>
    <t>Основное мероприятие «Оказание социальной поддержки ветеранов и инвалидов Пучежского муниципального района»</t>
  </si>
  <si>
    <t>07 1 01 00000</t>
  </si>
  <si>
    <r>
      <t xml:space="preserve">Подпрограмма «Газификация Пучежского муниципального района» </t>
    </r>
    <r>
      <rPr>
        <b/>
        <i/>
        <sz val="12"/>
        <rFont val="Times New Roman"/>
        <family val="1"/>
      </rPr>
      <t>муниципальной программы  Пучежского муниципального района «Обеспечение качественным жильем и услугами жилищно-коммунального хозяйства населения Пучежского муниципального района»</t>
    </r>
  </si>
  <si>
    <t>Основное мероприятие «Газификация населенных пунктов Пучежского муниципального района»</t>
  </si>
  <si>
    <t>04 1 01 00000</t>
  </si>
  <si>
    <t>Реализация мероприятий по укреплению материально-технической базы образовательных учреждений в сфере физической культуры (Предоставление субсидий бюджетным, автономным учреждениям и иным некоммерческим организациям)</t>
  </si>
  <si>
    <t>Укрепление материально-технической базы муниципальных образовательных организаций в сфере физической культуры и спорта (Предоставление субсидий бюджетным, автономным учреждениям и иным некоммерческим организациям)</t>
  </si>
  <si>
    <t>Проведение районных и участие в региональных мероприятиях, направленных на формирование законопослушных граждан (Предоставление субсидий бюджетным, автономным учреждениям и иным некоммерческим организациям)</t>
  </si>
  <si>
    <t>01 0 07 00200</t>
  </si>
  <si>
    <t>Поощрение образовательных организаций и педагогов за активную работу (Предоставление субсидий бюджетным, автономным учреждениям и иным некоммерческим организациям)</t>
  </si>
  <si>
    <t>01 0 07 00210</t>
  </si>
  <si>
    <t>Организация мероприятий для детей (Предоставление субсидий бюджетным, автономным учреждениям и иным некоммерческим организациям)</t>
  </si>
  <si>
    <t>01 0 07 00220</t>
  </si>
  <si>
    <t>Осуществление переданных государственных полномочий Ивановской области по присмотру и уходу за детьми- сиротами и детьми, оставшимися без попечения родителей, детьми-инвалидами в дошкольных группах в общеобразовательных организациях (Закупка товаров, работ и услуг для государственных (муниципальных) нужд)</t>
  </si>
  <si>
    <t>01 0 08 80090</t>
  </si>
  <si>
    <t>01 0 08 80100</t>
  </si>
  <si>
    <t>Проведение районных и участие в региональных, межрегиональных, всероссийских мероприятиях по повышению профессионального мастерства педагогов (Предоставление субсидий бюджетным, автономным учреждениям и иным некоммерческим организациям)</t>
  </si>
  <si>
    <t>01 0 07 00160</t>
  </si>
  <si>
    <t>Проведение районных и участие в региональных, межрегиональных, всероссийских спортивно-массовых мероприятиях (Предоставление субсидий бюджетным, автономным учреждениям и иным некоммерческим организациям)</t>
  </si>
  <si>
    <t>01 0 07 00170</t>
  </si>
  <si>
    <t>Проведение районных и участие в региональных, межрегиональных, всероссийских мероприятиях туристско-краеведческой направленности (Предоставление субсидий бюджетным, автономным учреждениям и иным некоммерческим организациям)</t>
  </si>
  <si>
    <t>01 0 07 00180</t>
  </si>
  <si>
    <t>01 0 07 00190</t>
  </si>
  <si>
    <t>Разработка проектной документации и газификация населенных пунктов, объектов социальной инфраструктуры Ивановской области (Капитальные вложения в объекты недвижимого имущества государственной (муниципальной) собственности)</t>
  </si>
  <si>
    <t>Осуществление переданных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(Социальное обеспечение и иные выплаты населению)</t>
  </si>
  <si>
    <t>01 0 08 80110</t>
  </si>
  <si>
    <t>Основное мероприятие «Организация мероприятий по поддержке и развитию малого и среднего предпринимательства»</t>
  </si>
  <si>
    <t>10 1 01 00000</t>
  </si>
  <si>
    <t>Основное мероприятие «Организация предоставления государственных и муниципальных услуг на базе многофункционального центра предоставления государственных и муниципальных услуг»</t>
  </si>
  <si>
    <t>10 3 01 00000</t>
  </si>
  <si>
    <t>Основное мероприятие «Организация туристической деятельности в районе»</t>
  </si>
  <si>
    <t>11 0 02 00000</t>
  </si>
  <si>
    <t>13 0 01 00000</t>
  </si>
  <si>
    <t>13 0 02 00000</t>
  </si>
  <si>
    <t>Основное мероприятие «Профилактика правонарушений на территории Пучежского муниципального района»</t>
  </si>
  <si>
    <t>Основное мероприятие «Профилактика правонарушений на административных участках»</t>
  </si>
  <si>
    <t>Проведение праздничных мероприятий для ветеранов и инвалидов (Закупка товаров, работ и услуг для государственных (муниципальных) нужд)</t>
  </si>
  <si>
    <t>07 1 01 00450</t>
  </si>
  <si>
    <t>07 1 01 00460</t>
  </si>
  <si>
    <t>Проведение конкурсов, смотров среди ветеранов и инвалидов  (Закупка товаров, работ и услуг для государственных (муниципальных) нужд)</t>
  </si>
  <si>
    <t>Оказание адресной социальной помощи малоимущим семьям и малоимущим одиноко проживающим гражданам, оказавшимся в трудной жизненной ситуации, реабилитированным лицам  (Социальное обеспечение и иные выплаты населению)</t>
  </si>
  <si>
    <t>07 1 01 60040</t>
  </si>
  <si>
    <t>04 1 01 01170</t>
  </si>
  <si>
    <t>04 2 01 R0200</t>
  </si>
  <si>
    <t>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"Волга" (Предоставление субсидий бюджетным, автономным учреждениям и иным некоммерческим организациям)</t>
  </si>
  <si>
    <t>08 0 02 9155Н</t>
  </si>
  <si>
    <t>08 0 02 9154Н</t>
  </si>
  <si>
    <t>Осуществление части переданных муниципальному району полномочий Пучежского городского поселения порешению вопросов местного значения по организации и проведению физкультурно-оздоровительных и спортивных мероприятий, приобретению портивного оборудования и инвентаря для МУ ДО "Детско-юношеский центр г. Пучеж"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</si>
  <si>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 поддержке детских организаций и объединений (Предоставление субсидий бюджетным, автономным учреждениям и иным некоммерческим организациям)</t>
  </si>
  <si>
    <t>01 0 06 9156Н</t>
  </si>
  <si>
    <t>Обеспечение функционирования МБУ "Агентство реформирования ЖКХ" (Предоставление субсидий бюджетным, автономным учреждениям и иным некоммерческим организациям)</t>
  </si>
  <si>
    <t>Основное мероприятие «Улучшение условий и охраны труда в органах местного самоуправления»</t>
  </si>
  <si>
    <t>15 0 03 00000</t>
  </si>
  <si>
    <t>Обеспечение функционирования муниципальных образовательных организаций в части улучшения условий и охраны труда (Закупка товаров, работ и услуг для государственных (муниципальных) нужд)</t>
  </si>
  <si>
    <t>Обеспечение функционирования муниципальных образовательных организаций в части улучшения условий и охраны труда (Предоставление субсидий бюджетным, автономным учреждениям и иным некоммерческим организациям)</t>
  </si>
  <si>
    <t>03 0 01 01070</t>
  </si>
  <si>
    <t>Своевременное обслуживание и погашение долговых обязательств (Обслуживание государственного (муниципального) долга)</t>
  </si>
  <si>
    <t>Осуществление части переданных муниципальному району полномочий Илья-Высоковского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</si>
  <si>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02 0 02 94600</t>
  </si>
  <si>
    <t>02 0 02 95600</t>
  </si>
  <si>
    <t>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</si>
  <si>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Распределение бюджетных ассигнований по целевым статьям (муниципальным программам Пучежского муниципального района Ивановской области и не включенным в муниципальные программы Пучежского муниципального района Ивановской области направлений деятельности органов местного самоуправления Пучежского муниципального района), группам видов расходов классификации расходов бюджета Пучежского муниципального района на 2017 год</t>
  </si>
  <si>
    <t>16 0 00 00000</t>
  </si>
  <si>
    <t>16 0 01 00000</t>
  </si>
  <si>
    <t>16 0 01 00780</t>
  </si>
  <si>
    <t>16 0 01 01060</t>
  </si>
  <si>
    <t>Муниципальная программа "Создание благоприятных условий в целях привлечения медицинский работников для работы в ОБУЗ "Пучежская ЦРБ"</t>
  </si>
  <si>
    <t>Софинансирование расходов, связанных с комплектованием книжного фонда (Предоставление субсидий бюджетным, автономным учреждениям и иным некоммерческим организациям)</t>
  </si>
  <si>
    <t>02 0 03 R5191</t>
  </si>
  <si>
    <t>Обеспечение воспитанников ДЮЦ, участников сборных команд спортивной формой, соответствующим инвентарем и оборудованием (Предоставление субсидий бюджетным, автономным учреждениям и иным некоммерческим организациям)</t>
  </si>
  <si>
    <t>08 0 02 00510</t>
  </si>
  <si>
    <t>Организация и проведение соревнований, спартакаиад для воспитанников дошкольных учреждений, обучающихся школ, работников учреждений, ветеранских организаций (Предоставление субсидий бюджетным, автономным учреждениям и иным некоммерческим организациям)</t>
  </si>
  <si>
    <t>08 0 02 00520</t>
  </si>
  <si>
    <t>Организация и проведение соревнований по традиционно-культивируемым видам спорта (волейбол, лыжные гонки, баскетбол, легкая атлетика) (Предоставление субсидий бюджетным, автономным учреждениям и иным некоммерческим организациям)</t>
  </si>
  <si>
    <t>08 0 02 00530</t>
  </si>
  <si>
    <t>Организация и проведение соревнований для лиц с ограниченными возможностями здоровья (Предоставление субсидий бюджетным, автономным учреждениям и иным некоммерческим организациям)</t>
  </si>
  <si>
    <t>08 0 02 00540</t>
  </si>
  <si>
    <t>09 0 00 00000</t>
  </si>
  <si>
    <t>09 2 01 00570</t>
  </si>
  <si>
    <t>Субсидия сельхозтоваропроиводителям Пучежского муниципального района на поддержку развития молочного скотоводства (Иные бюджетные ассигнования)</t>
  </si>
  <si>
    <t>09 3 01 40030</t>
  </si>
  <si>
    <t>09 2 00 00000</t>
  </si>
  <si>
    <t>09 3 00 00000</t>
  </si>
  <si>
    <t>10 0 00 00000</t>
  </si>
  <si>
    <t>02 0 02 S034З</t>
  </si>
  <si>
    <t>02 0 02 S034И</t>
  </si>
  <si>
    <t>02 0 02 90320</t>
  </si>
  <si>
    <t>02 0 02 S034М</t>
  </si>
  <si>
    <t>02 0 03 S0340</t>
  </si>
  <si>
    <t>Предоставление субсидий гражданам Пучежского муниципального района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t>
  </si>
  <si>
    <t>04 3 01 S0280</t>
  </si>
  <si>
    <t>04 3 01 S028Г</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</si>
  <si>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(обеспечение функционирования библиотек) (Предоставление субсидий бюджетным, автономным учреждениям и иным некоммерческим организациям)</t>
  </si>
  <si>
    <t>Обеспечение функционирования МБУК «Краеведческий музей» (Предоставление субсидий бюджетным, автономным учреждениям и иным некоммерческим организациям)</t>
  </si>
  <si>
    <t>02 0 04 00270</t>
  </si>
  <si>
    <t>03 0 00 00000</t>
  </si>
  <si>
    <t>Управление резервным фондом администрации Пучежского муниципального района (Резервные средства)</t>
  </si>
  <si>
    <t>03 0 01 00290</t>
  </si>
  <si>
    <r>
      <t>Руководство и управление в сфере установленных функций (содержание органов местного самоуправления)</t>
    </r>
    <r>
      <rPr>
        <sz val="12"/>
        <color indexed="8"/>
        <rFont val="Times New Roman"/>
        <family val="1"/>
      </rPr>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r>
  </si>
  <si>
    <r>
      <t>Руководство и управление в сфере установленных функций (содержание органов местного самоуправления)</t>
    </r>
    <r>
      <rPr>
        <sz val="12"/>
        <color indexed="8"/>
        <rFont val="Times New Roman"/>
        <family val="1"/>
      </rPr>
      <t xml:space="preserve"> (Закупка товаров, работ и услуг для государственных (муниципальных) нужд)</t>
    </r>
  </si>
  <si>
    <t>03 0 01 00310</t>
  </si>
  <si>
    <r>
      <t>Руководство и управление в сфере установленных функций (содержание органов местного самоуправления)</t>
    </r>
    <r>
      <rPr>
        <sz val="12"/>
        <color indexed="8"/>
        <rFont val="Times New Roman"/>
        <family val="1"/>
      </rPr>
      <t xml:space="preserve"> (Иные бюджетные ассигнования)</t>
    </r>
  </si>
  <si>
    <t>Информационно-техническое сопровождение и обеспечение текущих процессов составления и исполнения районного бюджета, ведения бухгалтерского учета и формирования отчетности (Закупка товаров, работ и услуг для государственных (муниципальных) нужд)</t>
  </si>
  <si>
    <t>03 0 01 00340</t>
  </si>
  <si>
    <t>03 0 01 95200</t>
  </si>
  <si>
    <t>03 0 01 92200</t>
  </si>
  <si>
    <t>03 0 01 93200</t>
  </si>
  <si>
    <t>03 0 01 94200</t>
  </si>
  <si>
    <t>Осуществление части переданных муниципальному району полномочий  Затеихинского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</si>
  <si>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Илья-Высоковского сельского поселения по решению вопросов местного значения в части софинансирования субсидии, предоставляемой из областного бюджета, на обеспечение развития и укрепления материально-технической базы Илья-Высоковского сельского дома культуры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</si>
  <si>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Илья-Высоковского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</si>
  <si>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</si>
  <si>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Организация и проведение  сельскохозяйственных ярмарок «Весна», «Осень» (Предоставление субсидий бюджетным, автономным учреждениям и иным некоммерческим организациям)</t>
  </si>
  <si>
    <t>Реализация мероприятий по поэтапному доведению средней заработной платы работников культуры библиотек сельских поселений, расположенных на территории Пучежского муниципального района (Предоставление субсидий бюджетным, автономным учреждениям и иным некоммерческим организациям)</t>
  </si>
  <si>
    <t>Реализация мероприятий по поэтапному доведению средней заработной платы работников культуры МБУК «Краеведческий музей» (Предоставление субсидий бюджетным, автономным учреждениям и иным некоммерческим организациям)</t>
  </si>
  <si>
    <t>02 0 04 S0340</t>
  </si>
  <si>
    <t>Оценка  имущества, в том числе земельных участков, оформление правоустанавливающих документов на объекты собственности Пучежского муниципального района (Закупка товаров, работ и услуг для государственных (муниципальных) нужд)</t>
  </si>
  <si>
    <t>03 0 02 00330</t>
  </si>
  <si>
    <t>Осуществление части переданных муниципальному району полномочий  Затеихинского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</si>
  <si>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09 2 02 01080</t>
  </si>
  <si>
    <t>09 2 02 00000</t>
  </si>
  <si>
    <t>Основное мероприятие «Организация и проведение мероприятий в сфере сельского хозяйства»</t>
  </si>
  <si>
    <t>Организация и проведение мероприятий в сфере сельского хозяйства (Закупка товаров, работ и услуг для государственных (муниципальных) нужд)</t>
  </si>
  <si>
    <t>Организация профессионального образования и дополнительного профессионального образования лиц, замещающих муниципальные должности Пучежского муниципального образования, дополнительного профессионального образования муниципальных служащих Пучежского муниципального района (Закупка товаров, работ и услуг для государственных (муниципальных) нужд)</t>
  </si>
  <si>
    <t>03 0 06 00320</t>
  </si>
  <si>
    <t>Осуществление части переданных муниципальному району полномочий Пучежского городского поселения по решению вопросов местного значения (ведение справочно-адресной работы по учету и регистрации граждан на территории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</si>
  <si>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Пучежского городского поселения по решению вопросов местного значения (ведение справочно-адресной работы по учету и регистрации граждан на территории поселения) (Закупка товаров, работ и услуг для государственных (муниципальных) нужд)</t>
  </si>
  <si>
    <t>11 0 00 00000</t>
  </si>
  <si>
    <t>11 0 02 00650</t>
  </si>
  <si>
    <t>13 0 00 00000</t>
  </si>
  <si>
    <t>Организация и проведение мероприятий событийного туризма (Предоставление субсидий бюджетным, автономным учреждениям и иным некоммерческим организациям)</t>
  </si>
  <si>
    <t>Проведение мероприятий, направленных на формирование патриотических и нравственных качеств у молодежи (участие общественного объединения «Юный друг полиции «Волжанин» в областных мероприятиях) (Предоставление субсидий бюджетным, автономным учреждениям и иным некоммерческим организациям)</t>
  </si>
  <si>
    <t>13 0 02 00830</t>
  </si>
  <si>
    <t>Создание и организация деятельности муниципальных комиссий по делам несовершеннолетних и защите их прав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</si>
  <si>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Создание и организация деятельности муниципальных комиссий по делам несовершеннолетних и защите их прав (Закупка товаров, работ и услуг для государственных (муниципальных) нужд)</t>
  </si>
  <si>
    <t>13 0 01 80360</t>
  </si>
  <si>
    <t>Организация проведения районного конкурса детского рисунка «Добрая дорога детства» (Закупка товаров, работ и услуг для государственных (муниципальных) нужд)</t>
  </si>
  <si>
    <t xml:space="preserve">Организация мероприятий, носящих общегородской и межмуниципальный характер (Закупка товаров, работ и услуг для государственных (муниципальных) нужд) </t>
  </si>
  <si>
    <t>03 0 06 00360</t>
  </si>
  <si>
    <t>Вручение государственных наград Российской Федерации, Ивановской области, органов местного самоуправления Пучежского муниципального района (Иные бюджетные ассигнования)</t>
  </si>
  <si>
    <t>03 0 06 00370</t>
  </si>
  <si>
    <t>03 0 06 60010</t>
  </si>
  <si>
    <t xml:space="preserve"> 01 0 01 КЗ010  </t>
  </si>
  <si>
    <t>01 0 01 КЗ020</t>
  </si>
  <si>
    <t>01 0 09 КЗ240</t>
  </si>
  <si>
    <t>03 0 03 КЗ310</t>
  </si>
  <si>
    <t>01 0 02 КЗ030</t>
  </si>
  <si>
    <t>01 0 03 КЗ050</t>
  </si>
  <si>
    <t>02 0 01 КЗ250</t>
  </si>
  <si>
    <t>02 0 04 КЗ270</t>
  </si>
  <si>
    <t>03 0 04 КЗ380</t>
  </si>
  <si>
    <t>08 0 01 КЗ500</t>
  </si>
  <si>
    <t>10 3 01 КЗ620</t>
  </si>
  <si>
    <t>03 0 06 КЗ310</t>
  </si>
  <si>
    <t>03 0 06 КЗ350</t>
  </si>
  <si>
    <t>05 0 01 401КЗ</t>
  </si>
  <si>
    <t>05 0 02 00000</t>
  </si>
  <si>
    <t>Основное мероприятие «Обеспечение населения Пучежского муниципального района пассажирскими перевозками водным транспортом»</t>
  </si>
  <si>
    <t>Возмещение недополученных доходов организации, предоставляющей транспортные услуги населению судном на воздушной подушке Марс-27 (Иные бюджетные ассигнования)</t>
  </si>
  <si>
    <t>05 0 02 402КЗ</t>
  </si>
  <si>
    <t>Пенсионное обеспечение муниципальных служащих, вышедших на заслуженный отдых (Социальное обеспечение и иные выплаты населению)</t>
  </si>
  <si>
    <t>Муниципальная программа Пучежского муниципального района «Развитие сельского хозяйства Пучежского муниципального района»</t>
  </si>
  <si>
    <t xml:space="preserve">Муниципальная программа Пучежского муниципального района «Развитие туризма в Пучежском муниципальном районе» </t>
  </si>
  <si>
    <t>Муниципальная программа Пучежского муниципального района «Профилактика правонарушений на территории Пучежского муниципального района»</t>
  </si>
  <si>
    <t>Муниципальная программа Пучежского муниципального района «Повышение безопасности дорожного движения в Пучежском муниципальном районе»</t>
  </si>
  <si>
    <t>Непрограммные направления деятельности органов местного самоуправления Пучежского муниципального района</t>
  </si>
  <si>
    <t>Муниципальная программа Пучежского муниципального района  «Развитие образования Пучежского муниципального района»</t>
  </si>
  <si>
    <t>04 0 00 00000</t>
  </si>
  <si>
    <t>02 0 03 80340</t>
  </si>
  <si>
    <t>02 0 04 80340</t>
  </si>
  <si>
    <t>Софинансирование расходов,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</si>
  <si>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Выполнение мероприятий, направленных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на учебники и учебные, учебно-наглядные пособия, технические средства обучения, игры, игрушки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</si>
  <si>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 01 0 01 80170</t>
  </si>
  <si>
    <t>Выполнение мероприятий, направленных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на учебники и учебные, учебно-наглядные пособия, технические средства обучения, игры, игрушки (за исключением расходов на содержание зданий и оплату коммунальных услуг) (Закупка товаров, работ и услуг для государственных (муниципальных) нужд)</t>
  </si>
  <si>
    <t>Обеспечение полноценным питанием воспитанников муниципальных дошкольных образовательных организаций  (Закупка товаров, работ и услуг для государственных (муниципальных) нужд)</t>
  </si>
  <si>
    <t>01 0 01 00020</t>
  </si>
  <si>
    <t>Обеспечение функционирования муниципальных образовательных организаций в сфере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</si>
  <si>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02 0 02 R5582</t>
  </si>
  <si>
    <t>Обеспечение развития и укрепления материально-технической базы муниципальных домов культуры (Предоставление субсидий бюджетным, автономным учреждениям и иным некоммерческим организациям)</t>
  </si>
  <si>
    <t>02 0 02 L5582</t>
  </si>
  <si>
    <t>04 3 01 80280</t>
  </si>
  <si>
    <t>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t>
  </si>
  <si>
    <t>Организация технического обслуживания газопроводов, сооружений на них, газового оборудования и оказание услуг аварийно-диспетчерской службы (Закупка товаров, работ и услуг для государственных (муниципальных) нужд)</t>
  </si>
  <si>
    <t>04 1 01 01180</t>
  </si>
  <si>
    <t>Организация досуга и обеспечение жителей муниципального района услугами организаций культуры (Предоставление субсидий бюджетным, автономным учреждениям и иным некоммерческим организациям)</t>
  </si>
  <si>
    <t>02 0 02 01130</t>
  </si>
  <si>
    <t>Обеспечение функционирования муниципальных образовательных организаций в сфере общего образования (Закупка товаров, работ и услуг для государственных (муниципальных) нужд)</t>
  </si>
  <si>
    <t>Обеспечение функционирования муниципальных образовательных организаций в сфере общего образования (Иные бюджетные ассигнования)</t>
  </si>
  <si>
    <t>01 0 01 S1950</t>
  </si>
  <si>
    <t>Реализация мероприятий по укреплению материально-технической базы образовательных учреждений (Закупка товаров, работ и услуг для государственных (муниципальных) нужд)</t>
  </si>
  <si>
    <t>08 0 01 S1950</t>
  </si>
  <si>
    <t>Выполнение мероприятий, направленных на возмещение затрат на финансовое обеспечение получения дошкольного, начального общего, основного общего, среднего общего в 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</si>
  <si>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Выполнение мероприятий, направленных на возмещение затрат на финансовое обеспечение получения дошкольного, начального общего, основного общего, среднего общего в 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 (Закупка товаров, работ и услуг для государственных (муниципальных) нужд)</t>
  </si>
  <si>
    <t>01 0 08 01000</t>
  </si>
  <si>
    <t>Выполнение мероприятий, направленных на возмещение затрат на финансовое обеспечение получения дошкольного, начального общего, основного общего, среднего общего в 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t>
  </si>
  <si>
    <t>01 0 02 80150</t>
  </si>
  <si>
    <t>01 0 02 00030</t>
  </si>
</sst>
</file>

<file path=xl/styles.xml><?xml version="1.0" encoding="utf-8"?>
<styleSheet xmlns="http://schemas.openxmlformats.org/spreadsheetml/2006/main">
  <numFmts count="1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 numFmtId="169" formatCode="0.0000"/>
    <numFmt numFmtId="170" formatCode="#.##0.0"/>
    <numFmt numFmtId="171" formatCode="#.##0.00"/>
    <numFmt numFmtId="172" formatCode="_-* #,##0.0_р_._-;\-* #,##0.0_р_._-;_-* &quot;-&quot;??_р_._-;_-@_-"/>
    <numFmt numFmtId="173" formatCode="#,##0.0"/>
    <numFmt numFmtId="174" formatCode="_-* #,##0.0_р_._-;\-* #,##0.0_р_._-;_-* &quot;-&quot;?_р_._-;_-@_-"/>
  </numFmts>
  <fonts count="35">
    <font>
      <sz val="10"/>
      <name val="Arial Cyr"/>
      <family val="0"/>
    </font>
    <font>
      <sz val="12"/>
      <name val="Times New Roman"/>
      <family val="1"/>
    </font>
    <font>
      <b/>
      <sz val="12"/>
      <name val="Times New Roman"/>
      <family val="1"/>
    </font>
    <font>
      <b/>
      <sz val="14"/>
      <name val="Times New Roman"/>
      <family val="1"/>
    </font>
    <font>
      <sz val="12"/>
      <color indexed="8"/>
      <name val="Times New Roman"/>
      <family val="1"/>
    </font>
    <font>
      <b/>
      <i/>
      <sz val="12"/>
      <name val="Times New Roman"/>
      <family val="1"/>
    </font>
    <font>
      <b/>
      <i/>
      <sz val="12"/>
      <color indexed="8"/>
      <name val="Times New Roman"/>
      <family val="1"/>
    </font>
    <font>
      <sz val="8"/>
      <name val="Arial Cyr"/>
      <family val="0"/>
    </font>
    <font>
      <sz val="14"/>
      <name val="Arial Cyr"/>
      <family val="0"/>
    </font>
    <font>
      <u val="single"/>
      <sz val="10"/>
      <color indexed="12"/>
      <name val="Arial Cyr"/>
      <family val="0"/>
    </font>
    <font>
      <u val="single"/>
      <sz val="10"/>
      <color indexed="36"/>
      <name val="Arial Cyr"/>
      <family val="0"/>
    </font>
    <font>
      <sz val="14"/>
      <name val="Times New Roman"/>
      <family val="1"/>
    </font>
    <font>
      <sz val="10"/>
      <name val="Times New Roman"/>
      <family val="1"/>
    </font>
    <font>
      <b/>
      <sz val="14"/>
      <color indexed="8"/>
      <name val="Times New Roman"/>
      <family val="1"/>
    </font>
    <font>
      <b/>
      <sz val="10"/>
      <name val="Arial Cyr"/>
      <family val="0"/>
    </font>
    <font>
      <b/>
      <sz val="12"/>
      <color indexed="8"/>
      <name val="Times New Roman"/>
      <family val="1"/>
    </font>
    <font>
      <sz val="10"/>
      <color indexed="8"/>
      <name val="Arial Cyr"/>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19">
    <border>
      <left/>
      <right/>
      <top/>
      <bottom/>
      <diagonal/>
    </border>
    <border>
      <left style="thin">
        <color indexed="8"/>
      </left>
      <right style="thin">
        <color indexed="8"/>
      </right>
      <top style="thin">
        <color indexed="8"/>
      </top>
      <bottom style="thin">
        <color indexed="8"/>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color indexed="63"/>
      </top>
      <bottom style="thin"/>
    </border>
    <border>
      <left style="thin"/>
      <right style="thin"/>
      <top style="thin"/>
      <bottom style="thin"/>
    </border>
    <border>
      <left>
        <color indexed="63"/>
      </left>
      <right style="thin"/>
      <top style="thin"/>
      <bottom style="thin"/>
    </border>
    <border>
      <left style="thin">
        <color indexed="8"/>
      </left>
      <right style="thin">
        <color indexed="8"/>
      </right>
      <top>
        <color indexed="63"/>
      </top>
      <bottom style="thin">
        <color indexed="8"/>
      </bottom>
    </border>
    <border>
      <left style="thin"/>
      <right style="thin"/>
      <top>
        <color indexed="63"/>
      </top>
      <bottom style="thin"/>
    </border>
    <border>
      <left style="thin"/>
      <right>
        <color indexed="63"/>
      </right>
      <top style="thin"/>
      <bottom style="thin"/>
    </border>
    <border>
      <left style="thin"/>
      <right style="thin"/>
      <top style="thin"/>
      <bottom>
        <color indexed="63"/>
      </bottom>
    </border>
    <border>
      <left style="medium"/>
      <right>
        <color indexed="63"/>
      </right>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49" fontId="16" fillId="0" borderId="1">
      <alignment vertical="top" wrapText="1"/>
      <protection/>
    </xf>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9" fillId="7" borderId="2" applyNumberFormat="0" applyAlignment="0" applyProtection="0"/>
    <xf numFmtId="0" fontId="20" fillId="20" borderId="3" applyNumberFormat="0" applyAlignment="0" applyProtection="0"/>
    <xf numFmtId="0" fontId="21" fillId="20" borderId="2" applyNumberFormat="0" applyAlignment="0" applyProtection="0"/>
    <xf numFmtId="0" fontId="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4" applyNumberFormat="0" applyFill="0" applyAlignment="0" applyProtection="0"/>
    <xf numFmtId="0" fontId="23" fillId="0" borderId="5" applyNumberFormat="0" applyFill="0" applyAlignment="0" applyProtection="0"/>
    <xf numFmtId="0" fontId="24" fillId="0" borderId="6" applyNumberFormat="0" applyFill="0" applyAlignment="0" applyProtection="0"/>
    <xf numFmtId="0" fontId="24" fillId="0" borderId="0" applyNumberFormat="0" applyFill="0" applyBorder="0" applyAlignment="0" applyProtection="0"/>
    <xf numFmtId="0" fontId="25" fillId="0" borderId="7" applyNumberFormat="0" applyFill="0" applyAlignment="0" applyProtection="0"/>
    <xf numFmtId="0" fontId="26" fillId="21" borderId="8" applyNumberFormat="0" applyAlignment="0" applyProtection="0"/>
    <xf numFmtId="0" fontId="27" fillId="0" borderId="0" applyNumberFormat="0" applyFill="0" applyBorder="0" applyAlignment="0" applyProtection="0"/>
    <xf numFmtId="0" fontId="28" fillId="22" borderId="0" applyNumberFormat="0" applyBorder="0" applyAlignment="0" applyProtection="0"/>
    <xf numFmtId="0" fontId="10" fillId="0" borderId="0" applyNumberFormat="0" applyFill="0" applyBorder="0" applyAlignment="0" applyProtection="0"/>
    <xf numFmtId="0" fontId="29" fillId="3" borderId="0" applyNumberFormat="0" applyBorder="0" applyAlignment="0" applyProtection="0"/>
    <xf numFmtId="0" fontId="30" fillId="0" borderId="0" applyNumberFormat="0" applyFill="0" applyBorder="0" applyAlignment="0" applyProtection="0"/>
    <xf numFmtId="0" fontId="0" fillId="23" borderId="9" applyNumberFormat="0" applyFont="0" applyAlignment="0" applyProtection="0"/>
    <xf numFmtId="9" fontId="0" fillId="0" borderId="0" applyFont="0" applyFill="0" applyBorder="0" applyAlignment="0" applyProtection="0"/>
    <xf numFmtId="0" fontId="31" fillId="0" borderId="10" applyNumberFormat="0" applyFill="0" applyAlignment="0" applyProtection="0"/>
    <xf numFmtId="0" fontId="3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3" fillId="4" borderId="0" applyNumberFormat="0" applyBorder="0" applyAlignment="0" applyProtection="0"/>
  </cellStyleXfs>
  <cellXfs count="86">
    <xf numFmtId="0" fontId="0" fillId="0" borderId="0" xfId="0" applyAlignment="1">
      <alignment/>
    </xf>
    <xf numFmtId="0" fontId="8" fillId="0" borderId="11" xfId="0" applyFont="1" applyBorder="1" applyAlignment="1">
      <alignment horizontal="center" wrapText="1"/>
    </xf>
    <xf numFmtId="0" fontId="0" fillId="0" borderId="0" xfId="0" applyAlignment="1">
      <alignment horizontal="center"/>
    </xf>
    <xf numFmtId="0" fontId="2" fillId="24" borderId="12" xfId="0" applyFont="1" applyFill="1" applyBorder="1" applyAlignment="1">
      <alignment horizontal="center" wrapText="1"/>
    </xf>
    <xf numFmtId="0" fontId="1" fillId="0" borderId="12" xfId="0" applyFont="1" applyBorder="1" applyAlignment="1">
      <alignment horizontal="center" wrapText="1"/>
    </xf>
    <xf numFmtId="0" fontId="1" fillId="0" borderId="12" xfId="0" applyFont="1" applyFill="1" applyBorder="1" applyAlignment="1">
      <alignment horizontal="center" wrapText="1"/>
    </xf>
    <xf numFmtId="0" fontId="1" fillId="22" borderId="12" xfId="0" applyFont="1" applyFill="1" applyBorder="1" applyAlignment="1">
      <alignment horizontal="center" wrapText="1"/>
    </xf>
    <xf numFmtId="0" fontId="1" fillId="0" borderId="13" xfId="0" applyFont="1" applyBorder="1" applyAlignment="1">
      <alignment horizontal="center" wrapText="1"/>
    </xf>
    <xf numFmtId="3" fontId="1" fillId="0" borderId="12" xfId="0" applyNumberFormat="1" applyFont="1" applyBorder="1" applyAlignment="1">
      <alignment horizontal="center" wrapText="1"/>
    </xf>
    <xf numFmtId="0" fontId="3" fillId="24" borderId="12" xfId="0" applyFont="1" applyFill="1" applyBorder="1" applyAlignment="1">
      <alignment horizontal="center" vertical="top" wrapText="1"/>
    </xf>
    <xf numFmtId="0" fontId="11" fillId="0" borderId="12" xfId="0" applyFont="1" applyBorder="1" applyAlignment="1">
      <alignment horizontal="center" vertical="center"/>
    </xf>
    <xf numFmtId="0" fontId="2" fillId="0" borderId="12" xfId="0" applyFont="1" applyBorder="1" applyAlignment="1">
      <alignment horizontal="center" vertical="center" wrapText="1"/>
    </xf>
    <xf numFmtId="0" fontId="12" fillId="0" borderId="0" xfId="0" applyFont="1" applyAlignment="1">
      <alignment horizontal="center" vertical="center"/>
    </xf>
    <xf numFmtId="4" fontId="1" fillId="0" borderId="12" xfId="0" applyNumberFormat="1" applyFont="1" applyBorder="1" applyAlignment="1">
      <alignment horizontal="center"/>
    </xf>
    <xf numFmtId="4" fontId="1" fillId="0" borderId="12" xfId="0" applyNumberFormat="1" applyFont="1" applyFill="1" applyBorder="1" applyAlignment="1">
      <alignment horizontal="center"/>
    </xf>
    <xf numFmtId="4" fontId="1" fillId="0" borderId="12" xfId="0" applyNumberFormat="1" applyFont="1" applyBorder="1" applyAlignment="1">
      <alignment horizontal="center" wrapText="1"/>
    </xf>
    <xf numFmtId="4" fontId="2" fillId="24" borderId="12" xfId="61" applyNumberFormat="1" applyFont="1" applyFill="1" applyBorder="1" applyAlignment="1">
      <alignment horizontal="center"/>
    </xf>
    <xf numFmtId="0" fontId="13" fillId="24" borderId="12" xfId="0" applyFont="1" applyFill="1" applyBorder="1" applyAlignment="1">
      <alignment horizontal="center" vertical="center" wrapText="1"/>
    </xf>
    <xf numFmtId="0" fontId="2" fillId="24" borderId="12" xfId="0" applyFont="1" applyFill="1" applyBorder="1" applyAlignment="1">
      <alignment horizontal="center" vertical="center" wrapText="1"/>
    </xf>
    <xf numFmtId="0" fontId="0" fillId="0" borderId="0" xfId="0" applyAlignment="1">
      <alignment vertical="center"/>
    </xf>
    <xf numFmtId="4" fontId="2" fillId="24" borderId="12" xfId="61" applyNumberFormat="1" applyFont="1" applyFill="1" applyBorder="1" applyAlignment="1">
      <alignment horizontal="center" vertical="center"/>
    </xf>
    <xf numFmtId="0" fontId="0" fillId="0" borderId="0" xfId="0" applyFill="1" applyAlignment="1">
      <alignment/>
    </xf>
    <xf numFmtId="0" fontId="5" fillId="22" borderId="12" xfId="0" applyFont="1" applyFill="1" applyBorder="1" applyAlignment="1">
      <alignment horizontal="center" wrapText="1"/>
    </xf>
    <xf numFmtId="0" fontId="5" fillId="22" borderId="12" xfId="0" applyFont="1" applyFill="1" applyBorder="1" applyAlignment="1">
      <alignment horizontal="justify" vertical="center" wrapText="1"/>
    </xf>
    <xf numFmtId="0" fontId="5" fillId="22" borderId="12" xfId="0" applyFont="1" applyFill="1" applyBorder="1" applyAlignment="1">
      <alignment horizontal="center" vertical="center" wrapText="1"/>
    </xf>
    <xf numFmtId="4" fontId="5" fillId="22" borderId="12" xfId="0" applyNumberFormat="1" applyFont="1" applyFill="1" applyBorder="1" applyAlignment="1">
      <alignment horizontal="center" vertical="center"/>
    </xf>
    <xf numFmtId="4" fontId="5" fillId="22" borderId="12" xfId="61" applyNumberFormat="1" applyFont="1" applyFill="1" applyBorder="1" applyAlignment="1">
      <alignment horizontal="center"/>
    </xf>
    <xf numFmtId="0" fontId="3" fillId="24" borderId="12" xfId="0" applyFont="1" applyFill="1" applyBorder="1" applyAlignment="1">
      <alignment horizontal="center" vertical="center" wrapText="1"/>
    </xf>
    <xf numFmtId="0" fontId="14" fillId="0" borderId="0" xfId="0" applyFont="1" applyAlignment="1">
      <alignment vertical="center"/>
    </xf>
    <xf numFmtId="0" fontId="14" fillId="0" borderId="0" xfId="0" applyFont="1" applyAlignment="1">
      <alignment/>
    </xf>
    <xf numFmtId="4" fontId="1" fillId="0" borderId="0" xfId="0" applyNumberFormat="1" applyFont="1" applyAlignment="1">
      <alignment horizontal="center"/>
    </xf>
    <xf numFmtId="4" fontId="2" fillId="0" borderId="12" xfId="0" applyNumberFormat="1" applyFont="1" applyBorder="1" applyAlignment="1">
      <alignment horizontal="center" vertical="center" wrapText="1"/>
    </xf>
    <xf numFmtId="4" fontId="1" fillId="0" borderId="12" xfId="61" applyNumberFormat="1" applyFont="1" applyFill="1" applyBorder="1" applyAlignment="1">
      <alignment horizontal="center"/>
    </xf>
    <xf numFmtId="4" fontId="5" fillId="22" borderId="12" xfId="61" applyNumberFormat="1" applyFont="1" applyFill="1" applyBorder="1" applyAlignment="1">
      <alignment horizontal="center" vertical="center"/>
    </xf>
    <xf numFmtId="0" fontId="2" fillId="22" borderId="12" xfId="0" applyFont="1" applyFill="1" applyBorder="1" applyAlignment="1">
      <alignment horizontal="center" wrapText="1"/>
    </xf>
    <xf numFmtId="0" fontId="3" fillId="22" borderId="12" xfId="0" applyFont="1" applyFill="1" applyBorder="1" applyAlignment="1">
      <alignment horizontal="center" vertical="top" wrapText="1"/>
    </xf>
    <xf numFmtId="4" fontId="2" fillId="22" borderId="12" xfId="61" applyNumberFormat="1" applyFont="1" applyFill="1" applyBorder="1" applyAlignment="1">
      <alignment horizontal="center"/>
    </xf>
    <xf numFmtId="4" fontId="2" fillId="22" borderId="12" xfId="0" applyNumberFormat="1" applyFont="1" applyFill="1" applyBorder="1" applyAlignment="1">
      <alignment horizontal="center"/>
    </xf>
    <xf numFmtId="0" fontId="2" fillId="22" borderId="12" xfId="0" applyFont="1" applyFill="1" applyBorder="1" applyAlignment="1">
      <alignment horizontal="center" vertical="center" wrapText="1"/>
    </xf>
    <xf numFmtId="4" fontId="2" fillId="22" borderId="12" xfId="61" applyNumberFormat="1" applyFont="1" applyFill="1" applyBorder="1" applyAlignment="1">
      <alignment horizontal="center" vertical="center"/>
    </xf>
    <xf numFmtId="4" fontId="2" fillId="22" borderId="12" xfId="0" applyNumberFormat="1" applyFont="1" applyFill="1" applyBorder="1" applyAlignment="1">
      <alignment horizontal="center" vertical="center"/>
    </xf>
    <xf numFmtId="0" fontId="2" fillId="22" borderId="13" xfId="0" applyFont="1" applyFill="1" applyBorder="1" applyAlignment="1">
      <alignment horizontal="center" vertical="center" wrapText="1"/>
    </xf>
    <xf numFmtId="0" fontId="2" fillId="22" borderId="13" xfId="0" applyFont="1" applyFill="1" applyBorder="1" applyAlignment="1">
      <alignment horizontal="center" wrapText="1"/>
    </xf>
    <xf numFmtId="49" fontId="1" fillId="0" borderId="12" xfId="0" applyNumberFormat="1" applyFont="1" applyBorder="1" applyAlignment="1">
      <alignment horizontal="center"/>
    </xf>
    <xf numFmtId="2" fontId="4" fillId="0" borderId="1" xfId="33" applyNumberFormat="1" applyFont="1" applyAlignment="1" applyProtection="1">
      <alignment horizontal="center" wrapText="1"/>
      <protection locked="0"/>
    </xf>
    <xf numFmtId="49" fontId="4" fillId="0" borderId="14" xfId="33" applyNumberFormat="1" applyFont="1" applyBorder="1" applyAlignment="1" applyProtection="1">
      <alignment horizontal="center" wrapText="1"/>
      <protection locked="0"/>
    </xf>
    <xf numFmtId="0" fontId="1" fillId="0" borderId="15" xfId="0" applyFont="1" applyBorder="1" applyAlignment="1">
      <alignment horizontal="center" wrapText="1"/>
    </xf>
    <xf numFmtId="4" fontId="1" fillId="0" borderId="15" xfId="0" applyNumberFormat="1" applyFont="1" applyFill="1" applyBorder="1" applyAlignment="1">
      <alignment horizontal="center"/>
    </xf>
    <xf numFmtId="0" fontId="8" fillId="0" borderId="0" xfId="0" applyFont="1" applyAlignment="1">
      <alignment horizontal="justify" vertical="center" wrapText="1"/>
    </xf>
    <xf numFmtId="0" fontId="8" fillId="0" borderId="11" xfId="0" applyFont="1" applyBorder="1" applyAlignment="1">
      <alignment horizontal="center" vertical="center" wrapText="1"/>
    </xf>
    <xf numFmtId="0" fontId="3" fillId="24" borderId="12" xfId="0" applyFont="1" applyFill="1" applyBorder="1" applyAlignment="1">
      <alignment horizontal="justify" vertical="center" wrapText="1"/>
    </xf>
    <xf numFmtId="0" fontId="2" fillId="22" borderId="12" xfId="0" applyFont="1" applyFill="1" applyBorder="1" applyAlignment="1">
      <alignment horizontal="justify" vertical="center" wrapText="1"/>
    </xf>
    <xf numFmtId="0" fontId="1" fillId="0" borderId="12" xfId="0" applyFont="1" applyBorder="1" applyAlignment="1">
      <alignment horizontal="justify" vertical="center" wrapText="1"/>
    </xf>
    <xf numFmtId="0" fontId="4" fillId="0" borderId="1" xfId="33" applyNumberFormat="1" applyFont="1" applyAlignment="1" applyProtection="1">
      <alignment horizontal="justify" vertical="center" wrapText="1"/>
      <protection locked="0"/>
    </xf>
    <xf numFmtId="0" fontId="15" fillId="22" borderId="12" xfId="0" applyFont="1" applyFill="1" applyBorder="1" applyAlignment="1">
      <alignment horizontal="justify" vertical="center" wrapText="1"/>
    </xf>
    <xf numFmtId="0" fontId="4" fillId="0" borderId="12" xfId="0" applyFont="1" applyBorder="1" applyAlignment="1">
      <alignment horizontal="justify" vertical="center" wrapText="1"/>
    </xf>
    <xf numFmtId="0" fontId="2" fillId="22" borderId="12" xfId="0" applyNumberFormat="1" applyFont="1" applyFill="1" applyBorder="1" applyAlignment="1">
      <alignment horizontal="justify" vertical="center" wrapText="1"/>
    </xf>
    <xf numFmtId="0" fontId="1" fillId="0" borderId="12" xfId="0" applyNumberFormat="1" applyFont="1" applyBorder="1" applyAlignment="1">
      <alignment horizontal="justify" vertical="center" wrapText="1"/>
    </xf>
    <xf numFmtId="0" fontId="1" fillId="0" borderId="12" xfId="0" applyNumberFormat="1" applyFont="1" applyFill="1" applyBorder="1" applyAlignment="1">
      <alignment horizontal="justify" vertical="center" wrapText="1"/>
    </xf>
    <xf numFmtId="0" fontId="6" fillId="22" borderId="12" xfId="0" applyFont="1" applyFill="1" applyBorder="1" applyAlignment="1">
      <alignment horizontal="justify" vertical="center" wrapText="1"/>
    </xf>
    <xf numFmtId="0" fontId="1" fillId="0" borderId="12" xfId="0" applyFont="1" applyFill="1" applyBorder="1" applyAlignment="1">
      <alignment horizontal="justify" vertical="center" wrapText="1"/>
    </xf>
    <xf numFmtId="0" fontId="4" fillId="0" borderId="14" xfId="33" applyNumberFormat="1" applyFont="1" applyBorder="1" applyAlignment="1" applyProtection="1">
      <alignment horizontal="justify" vertical="center" wrapText="1"/>
      <protection locked="0"/>
    </xf>
    <xf numFmtId="0" fontId="14" fillId="24" borderId="12" xfId="0" applyFont="1" applyFill="1" applyBorder="1" applyAlignment="1">
      <alignment vertical="center"/>
    </xf>
    <xf numFmtId="0" fontId="14" fillId="24" borderId="12" xfId="0" applyFont="1" applyFill="1" applyBorder="1" applyAlignment="1">
      <alignment horizontal="center"/>
    </xf>
    <xf numFmtId="0" fontId="1" fillId="0" borderId="13" xfId="0" applyFont="1" applyFill="1" applyBorder="1" applyAlignment="1">
      <alignment horizontal="center" wrapText="1"/>
    </xf>
    <xf numFmtId="0" fontId="4" fillId="0" borderId="1" xfId="33" applyNumberFormat="1" applyFont="1" applyAlignment="1" applyProtection="1">
      <alignment horizontal="justify" vertical="top" wrapText="1"/>
      <protection locked="0"/>
    </xf>
    <xf numFmtId="49" fontId="4" fillId="0" borderId="1" xfId="33" applyNumberFormat="1" applyFont="1" applyAlignment="1" applyProtection="1">
      <alignment horizontal="center" wrapText="1"/>
      <protection locked="0"/>
    </xf>
    <xf numFmtId="4" fontId="2" fillId="24" borderId="12" xfId="0" applyNumberFormat="1" applyFont="1" applyFill="1" applyBorder="1" applyAlignment="1">
      <alignment horizontal="center" vertical="center"/>
    </xf>
    <xf numFmtId="4" fontId="2" fillId="24" borderId="12" xfId="0" applyNumberFormat="1" applyFont="1" applyFill="1" applyBorder="1" applyAlignment="1">
      <alignment horizontal="center"/>
    </xf>
    <xf numFmtId="4" fontId="5" fillId="22" borderId="12" xfId="0" applyNumberFormat="1" applyFont="1" applyFill="1" applyBorder="1" applyAlignment="1">
      <alignment horizontal="center"/>
    </xf>
    <xf numFmtId="0" fontId="4" fillId="0" borderId="12" xfId="0" applyFont="1" applyFill="1" applyBorder="1" applyAlignment="1">
      <alignment horizontal="justify" vertical="center" wrapText="1"/>
    </xf>
    <xf numFmtId="0" fontId="1" fillId="0" borderId="12" xfId="0" applyFont="1" applyBorder="1" applyAlignment="1">
      <alignment horizontal="justify" wrapText="1"/>
    </xf>
    <xf numFmtId="0" fontId="6" fillId="22" borderId="12" xfId="0" applyFont="1" applyFill="1" applyBorder="1" applyAlignment="1">
      <alignment horizontal="justify" wrapText="1"/>
    </xf>
    <xf numFmtId="0" fontId="15" fillId="22" borderId="12" xfId="0" applyFont="1" applyFill="1" applyBorder="1" applyAlignment="1">
      <alignment horizontal="justify" vertical="top" wrapText="1"/>
    </xf>
    <xf numFmtId="0" fontId="1" fillId="0" borderId="12" xfId="0" applyFont="1" applyFill="1" applyBorder="1" applyAlignment="1">
      <alignment horizontal="justify" wrapText="1"/>
    </xf>
    <xf numFmtId="2" fontId="1" fillId="0" borderId="0" xfId="0" applyNumberFormat="1" applyFont="1" applyAlignment="1">
      <alignment horizontal="justify" vertical="distributed" wrapText="1"/>
    </xf>
    <xf numFmtId="0" fontId="1" fillId="0" borderId="16" xfId="0" applyFont="1" applyBorder="1" applyAlignment="1">
      <alignment vertical="center" wrapText="1"/>
    </xf>
    <xf numFmtId="0" fontId="1" fillId="0" borderId="16" xfId="0" applyFont="1" applyBorder="1" applyAlignment="1">
      <alignment horizontal="center"/>
    </xf>
    <xf numFmtId="0" fontId="1" fillId="0" borderId="0" xfId="0" applyFont="1" applyAlignment="1">
      <alignment horizontal="justify" vertical="distributed" wrapText="1"/>
    </xf>
    <xf numFmtId="0" fontId="0" fillId="0" borderId="0" xfId="0" applyFont="1" applyFill="1" applyAlignment="1">
      <alignment/>
    </xf>
    <xf numFmtId="4" fontId="0" fillId="0" borderId="0" xfId="0" applyNumberFormat="1" applyAlignment="1">
      <alignment/>
    </xf>
    <xf numFmtId="0" fontId="1" fillId="0" borderId="17" xfId="0" applyFont="1" applyBorder="1" applyAlignment="1">
      <alignment horizontal="justify" vertical="center" wrapText="1"/>
    </xf>
    <xf numFmtId="4" fontId="1" fillId="0" borderId="12" xfId="0" applyNumberFormat="1" applyFont="1" applyBorder="1" applyAlignment="1">
      <alignment horizontal="justify" vertical="center" wrapText="1"/>
    </xf>
    <xf numFmtId="0" fontId="1" fillId="0" borderId="18" xfId="0" applyFont="1" applyBorder="1" applyAlignment="1">
      <alignment horizontal="justify" vertical="center" wrapText="1"/>
    </xf>
    <xf numFmtId="0" fontId="12" fillId="0" borderId="0" xfId="0" applyFont="1" applyAlignment="1">
      <alignment horizontal="right" wrapText="1"/>
    </xf>
    <xf numFmtId="0" fontId="11" fillId="0" borderId="0" xfId="0" applyFont="1" applyBorder="1" applyAlignment="1">
      <alignment horizont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st15"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293"/>
  <sheetViews>
    <sheetView tabSelected="1" zoomScalePageLayoutView="0" workbookViewId="0" topLeftCell="A1">
      <selection activeCell="C290" sqref="C290"/>
    </sheetView>
  </sheetViews>
  <sheetFormatPr defaultColWidth="9.00390625" defaultRowHeight="12.75"/>
  <cols>
    <col min="1" max="1" width="83.125" style="19" customWidth="1"/>
    <col min="2" max="2" width="17.625" style="2" customWidth="1"/>
    <col min="3" max="3" width="7.375" style="2" customWidth="1"/>
    <col min="4" max="5" width="17.25390625" style="30" hidden="1" customWidth="1"/>
    <col min="6" max="6" width="17.25390625" style="30" customWidth="1"/>
    <col min="9" max="9" width="13.875" style="0" bestFit="1" customWidth="1"/>
  </cols>
  <sheetData>
    <row r="1" spans="1:6" ht="45" customHeight="1">
      <c r="A1" s="48"/>
      <c r="B1" s="84" t="s">
        <v>285</v>
      </c>
      <c r="C1" s="84"/>
      <c r="D1" s="84"/>
      <c r="E1" s="84"/>
      <c r="F1" s="84"/>
    </row>
    <row r="3" spans="1:6" ht="12.75" customHeight="1">
      <c r="A3" s="85" t="s">
        <v>378</v>
      </c>
      <c r="B3" s="85"/>
      <c r="C3" s="85"/>
      <c r="D3" s="85"/>
      <c r="E3" s="85"/>
      <c r="F3" s="85"/>
    </row>
    <row r="4" spans="1:6" ht="81.75" customHeight="1">
      <c r="A4" s="85"/>
      <c r="B4" s="85"/>
      <c r="C4" s="85"/>
      <c r="D4" s="85"/>
      <c r="E4" s="85"/>
      <c r="F4" s="85"/>
    </row>
    <row r="5" spans="1:3" ht="15.75" customHeight="1">
      <c r="A5" s="49"/>
      <c r="B5" s="1"/>
      <c r="C5" s="1"/>
    </row>
    <row r="6" spans="1:6" s="12" customFormat="1" ht="51" customHeight="1">
      <c r="A6" s="10" t="s">
        <v>170</v>
      </c>
      <c r="B6" s="11" t="s">
        <v>176</v>
      </c>
      <c r="C6" s="11" t="s">
        <v>178</v>
      </c>
      <c r="D6" s="31" t="s">
        <v>177</v>
      </c>
      <c r="E6" s="31" t="s">
        <v>252</v>
      </c>
      <c r="F6" s="31" t="s">
        <v>253</v>
      </c>
    </row>
    <row r="7" spans="1:6" ht="39" customHeight="1">
      <c r="A7" s="50" t="s">
        <v>483</v>
      </c>
      <c r="B7" s="3" t="s">
        <v>250</v>
      </c>
      <c r="C7" s="9"/>
      <c r="D7" s="16">
        <f>D8+D19+D34+D38+D45+D53+D58+D66+D74</f>
        <v>105924776.87</v>
      </c>
      <c r="E7" s="16">
        <f>E8+E19+E34+E38+E45+E53+E58+E66+E74</f>
        <v>0</v>
      </c>
      <c r="F7" s="16">
        <f>F8+F19+F34+F38+F45+F53+F58+F66+F74</f>
        <v>105924776.87</v>
      </c>
    </row>
    <row r="8" spans="1:6" ht="31.5" customHeight="1">
      <c r="A8" s="51" t="s">
        <v>248</v>
      </c>
      <c r="B8" s="34" t="s">
        <v>173</v>
      </c>
      <c r="C8" s="35"/>
      <c r="D8" s="36">
        <f>SUM(D9:D18)</f>
        <v>39656190.96000001</v>
      </c>
      <c r="E8" s="36">
        <f>SUM(E9:E18)</f>
        <v>0</v>
      </c>
      <c r="F8" s="36">
        <f>SUM(F9:F18)</f>
        <v>39656190.96000001</v>
      </c>
    </row>
    <row r="9" spans="1:9" ht="64.5" customHeight="1">
      <c r="A9" s="52" t="s">
        <v>171</v>
      </c>
      <c r="B9" s="4" t="s">
        <v>172</v>
      </c>
      <c r="C9" s="4">
        <v>100</v>
      </c>
      <c r="D9" s="14">
        <v>11894637</v>
      </c>
      <c r="E9" s="14"/>
      <c r="F9" s="14">
        <f>D9+E9</f>
        <v>11894637</v>
      </c>
      <c r="I9" s="80"/>
    </row>
    <row r="10" spans="1:6" ht="45.75" customHeight="1">
      <c r="A10" s="52" t="s">
        <v>174</v>
      </c>
      <c r="B10" s="4" t="s">
        <v>172</v>
      </c>
      <c r="C10" s="4">
        <v>200</v>
      </c>
      <c r="D10" s="14">
        <v>7138611.59</v>
      </c>
      <c r="E10" s="14">
        <v>6772</v>
      </c>
      <c r="F10" s="14">
        <f aca="true" t="shared" si="0" ref="F10:F15">D10+E10</f>
        <v>7145383.59</v>
      </c>
    </row>
    <row r="11" spans="1:6" ht="45.75" customHeight="1">
      <c r="A11" s="52" t="s">
        <v>174</v>
      </c>
      <c r="B11" s="4" t="s">
        <v>459</v>
      </c>
      <c r="C11" s="4">
        <v>200</v>
      </c>
      <c r="D11" s="14">
        <v>1418474.83</v>
      </c>
      <c r="E11" s="14"/>
      <c r="F11" s="14">
        <f t="shared" si="0"/>
        <v>1418474.83</v>
      </c>
    </row>
    <row r="12" spans="1:6" ht="31.5" customHeight="1">
      <c r="A12" s="52" t="s">
        <v>175</v>
      </c>
      <c r="B12" s="4" t="s">
        <v>172</v>
      </c>
      <c r="C12" s="4">
        <v>800</v>
      </c>
      <c r="D12" s="14">
        <v>165359.53</v>
      </c>
      <c r="E12" s="14"/>
      <c r="F12" s="14">
        <f t="shared" si="0"/>
        <v>165359.53</v>
      </c>
    </row>
    <row r="13" spans="1:6" ht="156" customHeight="1">
      <c r="A13" s="52" t="s">
        <v>488</v>
      </c>
      <c r="B13" s="4" t="s">
        <v>489</v>
      </c>
      <c r="C13" s="4">
        <v>100</v>
      </c>
      <c r="D13" s="14">
        <v>11207490</v>
      </c>
      <c r="E13" s="14"/>
      <c r="F13" s="14">
        <f t="shared" si="0"/>
        <v>11207490</v>
      </c>
    </row>
    <row r="14" spans="1:6" ht="144" customHeight="1">
      <c r="A14" s="52" t="s">
        <v>490</v>
      </c>
      <c r="B14" s="4" t="s">
        <v>489</v>
      </c>
      <c r="C14" s="4">
        <v>200</v>
      </c>
      <c r="D14" s="14">
        <v>84480</v>
      </c>
      <c r="E14" s="14"/>
      <c r="F14" s="14">
        <f t="shared" si="0"/>
        <v>84480</v>
      </c>
    </row>
    <row r="15" spans="1:6" ht="48" customHeight="1">
      <c r="A15" s="52" t="s">
        <v>491</v>
      </c>
      <c r="B15" s="4" t="s">
        <v>492</v>
      </c>
      <c r="C15" s="4">
        <v>200</v>
      </c>
      <c r="D15" s="14">
        <v>6677178.88</v>
      </c>
      <c r="E15" s="14">
        <v>-6772</v>
      </c>
      <c r="F15" s="14">
        <f t="shared" si="0"/>
        <v>6670406.88</v>
      </c>
    </row>
    <row r="16" spans="1:6" ht="48" customHeight="1">
      <c r="A16" s="52" t="s">
        <v>491</v>
      </c>
      <c r="B16" s="4" t="s">
        <v>460</v>
      </c>
      <c r="C16" s="4">
        <v>200</v>
      </c>
      <c r="D16" s="14">
        <v>17309.13</v>
      </c>
      <c r="E16" s="14"/>
      <c r="F16" s="14">
        <f>D16+E16</f>
        <v>17309.13</v>
      </c>
    </row>
    <row r="17" spans="1:6" ht="45" customHeight="1">
      <c r="A17" s="52" t="s">
        <v>268</v>
      </c>
      <c r="B17" s="4" t="s">
        <v>267</v>
      </c>
      <c r="C17" s="4">
        <v>200</v>
      </c>
      <c r="D17" s="14">
        <v>1000000</v>
      </c>
      <c r="E17" s="14"/>
      <c r="F17" s="14">
        <f>D17+E17</f>
        <v>1000000</v>
      </c>
    </row>
    <row r="18" spans="1:6" ht="48" customHeight="1">
      <c r="A18" s="52" t="s">
        <v>506</v>
      </c>
      <c r="B18" s="4" t="s">
        <v>505</v>
      </c>
      <c r="C18" s="4">
        <v>200</v>
      </c>
      <c r="D18" s="14">
        <v>52650</v>
      </c>
      <c r="E18" s="14"/>
      <c r="F18" s="14">
        <f>D18+E18</f>
        <v>52650</v>
      </c>
    </row>
    <row r="19" spans="1:6" ht="31.5" customHeight="1">
      <c r="A19" s="51" t="s">
        <v>249</v>
      </c>
      <c r="B19" s="34" t="s">
        <v>251</v>
      </c>
      <c r="C19" s="6"/>
      <c r="D19" s="37">
        <f>SUM(D20:D33)</f>
        <v>54589304.24</v>
      </c>
      <c r="E19" s="37">
        <f>SUM(E20:E33)</f>
        <v>0</v>
      </c>
      <c r="F19" s="37">
        <f aca="true" t="shared" si="1" ref="F19:F101">D19+E19</f>
        <v>54589304.24</v>
      </c>
    </row>
    <row r="20" spans="1:6" ht="65.25" customHeight="1">
      <c r="A20" s="52" t="s">
        <v>493</v>
      </c>
      <c r="B20" s="4" t="s">
        <v>513</v>
      </c>
      <c r="C20" s="4">
        <v>100</v>
      </c>
      <c r="D20" s="14">
        <v>3564938</v>
      </c>
      <c r="E20" s="14"/>
      <c r="F20" s="14">
        <f t="shared" si="1"/>
        <v>3564938</v>
      </c>
    </row>
    <row r="21" spans="1:6" ht="48" customHeight="1">
      <c r="A21" s="52" t="s">
        <v>503</v>
      </c>
      <c r="B21" s="4" t="s">
        <v>513</v>
      </c>
      <c r="C21" s="4">
        <v>200</v>
      </c>
      <c r="D21" s="14">
        <v>6325100</v>
      </c>
      <c r="E21" s="14">
        <v>-3000</v>
      </c>
      <c r="F21" s="14">
        <f t="shared" si="1"/>
        <v>6322100</v>
      </c>
    </row>
    <row r="22" spans="1:6" ht="48" customHeight="1">
      <c r="A22" s="52" t="s">
        <v>503</v>
      </c>
      <c r="B22" s="4" t="s">
        <v>463</v>
      </c>
      <c r="C22" s="4">
        <v>200</v>
      </c>
      <c r="D22" s="14">
        <v>1029162.04</v>
      </c>
      <c r="E22" s="14"/>
      <c r="F22" s="14">
        <f t="shared" si="1"/>
        <v>1029162.04</v>
      </c>
    </row>
    <row r="23" spans="1:6" ht="48.75" customHeight="1">
      <c r="A23" s="52" t="s">
        <v>105</v>
      </c>
      <c r="B23" s="4" t="s">
        <v>513</v>
      </c>
      <c r="C23" s="4">
        <v>600</v>
      </c>
      <c r="D23" s="14">
        <v>10395476</v>
      </c>
      <c r="E23" s="14"/>
      <c r="F23" s="14">
        <f t="shared" si="1"/>
        <v>10395476</v>
      </c>
    </row>
    <row r="24" spans="1:6" ht="32.25" customHeight="1">
      <c r="A24" s="52" t="s">
        <v>504</v>
      </c>
      <c r="B24" s="4" t="s">
        <v>463</v>
      </c>
      <c r="C24" s="4">
        <v>600</v>
      </c>
      <c r="D24" s="14">
        <v>1700470.44</v>
      </c>
      <c r="E24" s="14"/>
      <c r="F24" s="14">
        <f t="shared" si="1"/>
        <v>1700470.44</v>
      </c>
    </row>
    <row r="25" spans="1:6" ht="32.25" customHeight="1">
      <c r="A25" s="52" t="s">
        <v>504</v>
      </c>
      <c r="B25" s="4" t="s">
        <v>513</v>
      </c>
      <c r="C25" s="4">
        <v>800</v>
      </c>
      <c r="D25" s="14">
        <v>1312791</v>
      </c>
      <c r="E25" s="14">
        <v>3000</v>
      </c>
      <c r="F25" s="14">
        <f t="shared" si="1"/>
        <v>1315791</v>
      </c>
    </row>
    <row r="26" spans="1:6" ht="45" customHeight="1">
      <c r="A26" s="52" t="s">
        <v>4</v>
      </c>
      <c r="B26" s="4" t="s">
        <v>463</v>
      </c>
      <c r="C26" s="4">
        <v>800</v>
      </c>
      <c r="D26" s="14">
        <v>250000</v>
      </c>
      <c r="E26" s="14"/>
      <c r="F26" s="14">
        <f t="shared" si="1"/>
        <v>250000</v>
      </c>
    </row>
    <row r="27" spans="1:6" ht="48.75" customHeight="1">
      <c r="A27" s="52" t="s">
        <v>107</v>
      </c>
      <c r="B27" s="4" t="s">
        <v>104</v>
      </c>
      <c r="C27" s="4">
        <v>200</v>
      </c>
      <c r="D27" s="14">
        <v>310100</v>
      </c>
      <c r="E27" s="14"/>
      <c r="F27" s="14">
        <f t="shared" si="1"/>
        <v>310100</v>
      </c>
    </row>
    <row r="28" spans="1:6" ht="46.5" customHeight="1">
      <c r="A28" s="52" t="s">
        <v>106</v>
      </c>
      <c r="B28" s="4" t="s">
        <v>104</v>
      </c>
      <c r="C28" s="4">
        <v>600</v>
      </c>
      <c r="D28" s="14">
        <v>207600</v>
      </c>
      <c r="E28" s="14"/>
      <c r="F28" s="14">
        <f t="shared" si="1"/>
        <v>207600</v>
      </c>
    </row>
    <row r="29" spans="1:6" ht="46.5" customHeight="1">
      <c r="A29" s="52" t="s">
        <v>6</v>
      </c>
      <c r="B29" s="4" t="s">
        <v>256</v>
      </c>
      <c r="C29" s="4">
        <v>200</v>
      </c>
      <c r="D29" s="14">
        <v>118774.6</v>
      </c>
      <c r="E29" s="14"/>
      <c r="F29" s="14">
        <f t="shared" si="1"/>
        <v>118774.6</v>
      </c>
    </row>
    <row r="30" spans="1:6" ht="64.5" customHeight="1">
      <c r="A30" s="52" t="s">
        <v>5</v>
      </c>
      <c r="B30" s="4" t="s">
        <v>256</v>
      </c>
      <c r="C30" s="4">
        <v>600</v>
      </c>
      <c r="D30" s="14">
        <v>122271.16</v>
      </c>
      <c r="E30" s="14"/>
      <c r="F30" s="14">
        <f t="shared" si="1"/>
        <v>122271.16</v>
      </c>
    </row>
    <row r="31" spans="1:6" ht="158.25" customHeight="1">
      <c r="A31" s="52" t="s">
        <v>508</v>
      </c>
      <c r="B31" s="4" t="s">
        <v>512</v>
      </c>
      <c r="C31" s="4">
        <v>100</v>
      </c>
      <c r="D31" s="14">
        <v>11973947</v>
      </c>
      <c r="E31" s="14"/>
      <c r="F31" s="14">
        <f t="shared" si="1"/>
        <v>11973947</v>
      </c>
    </row>
    <row r="32" spans="1:6" ht="126" customHeight="1">
      <c r="A32" s="52" t="s">
        <v>509</v>
      </c>
      <c r="B32" s="4" t="s">
        <v>512</v>
      </c>
      <c r="C32" s="4">
        <v>200</v>
      </c>
      <c r="D32" s="15">
        <v>40234</v>
      </c>
      <c r="E32" s="15"/>
      <c r="F32" s="14">
        <f t="shared" si="1"/>
        <v>40234</v>
      </c>
    </row>
    <row r="33" spans="1:6" ht="141.75" customHeight="1">
      <c r="A33" s="52" t="s">
        <v>511</v>
      </c>
      <c r="B33" s="4" t="s">
        <v>512</v>
      </c>
      <c r="C33" s="4">
        <v>600</v>
      </c>
      <c r="D33" s="13">
        <v>17238440</v>
      </c>
      <c r="E33" s="13"/>
      <c r="F33" s="14">
        <f>D33+E33</f>
        <v>17238440</v>
      </c>
    </row>
    <row r="34" spans="1:6" ht="31.5" customHeight="1">
      <c r="A34" s="51" t="s">
        <v>15</v>
      </c>
      <c r="B34" s="34" t="s">
        <v>16</v>
      </c>
      <c r="C34" s="34"/>
      <c r="D34" s="37">
        <f>SUM(D35:D37)</f>
        <v>3376210.96</v>
      </c>
      <c r="E34" s="37">
        <f>SUM(E35:E37)</f>
        <v>0</v>
      </c>
      <c r="F34" s="37">
        <f t="shared" si="1"/>
        <v>3376210.96</v>
      </c>
    </row>
    <row r="35" spans="1:6" ht="48" customHeight="1">
      <c r="A35" s="52" t="s">
        <v>212</v>
      </c>
      <c r="B35" s="4" t="s">
        <v>214</v>
      </c>
      <c r="C35" s="4">
        <v>600</v>
      </c>
      <c r="D35" s="14">
        <v>2930271</v>
      </c>
      <c r="E35" s="14"/>
      <c r="F35" s="14">
        <f t="shared" si="1"/>
        <v>2930271</v>
      </c>
    </row>
    <row r="36" spans="1:6" ht="48" customHeight="1">
      <c r="A36" s="52" t="s">
        <v>212</v>
      </c>
      <c r="B36" s="4" t="s">
        <v>464</v>
      </c>
      <c r="C36" s="4">
        <v>600</v>
      </c>
      <c r="D36" s="14">
        <v>92005.96</v>
      </c>
      <c r="E36" s="14"/>
      <c r="F36" s="14">
        <f t="shared" si="1"/>
        <v>92005.96</v>
      </c>
    </row>
    <row r="37" spans="1:6" ht="78.75" customHeight="1">
      <c r="A37" s="52" t="s">
        <v>213</v>
      </c>
      <c r="B37" s="4" t="s">
        <v>215</v>
      </c>
      <c r="C37" s="4">
        <v>600</v>
      </c>
      <c r="D37" s="14">
        <v>353934</v>
      </c>
      <c r="E37" s="14"/>
      <c r="F37" s="14">
        <f t="shared" si="1"/>
        <v>353934</v>
      </c>
    </row>
    <row r="38" spans="1:6" ht="44.25" customHeight="1">
      <c r="A38" s="51" t="s">
        <v>269</v>
      </c>
      <c r="B38" s="34" t="s">
        <v>270</v>
      </c>
      <c r="C38" s="34"/>
      <c r="D38" s="37">
        <f>SUM(D39:D44)</f>
        <v>309800</v>
      </c>
      <c r="E38" s="37">
        <f>SUM(E39:E44)</f>
        <v>0</v>
      </c>
      <c r="F38" s="37">
        <f t="shared" si="1"/>
        <v>309800</v>
      </c>
    </row>
    <row r="39" spans="1:6" ht="46.5" customHeight="1">
      <c r="A39" s="52" t="s">
        <v>217</v>
      </c>
      <c r="B39" s="4" t="s">
        <v>218</v>
      </c>
      <c r="C39" s="4">
        <v>200</v>
      </c>
      <c r="D39" s="14">
        <v>55000</v>
      </c>
      <c r="E39" s="14"/>
      <c r="F39" s="14">
        <f t="shared" si="1"/>
        <v>55000</v>
      </c>
    </row>
    <row r="40" spans="1:6" ht="47.25" customHeight="1">
      <c r="A40" s="52" t="s">
        <v>216</v>
      </c>
      <c r="B40" s="4" t="s">
        <v>218</v>
      </c>
      <c r="C40" s="4">
        <v>600</v>
      </c>
      <c r="D40" s="14">
        <v>140000</v>
      </c>
      <c r="E40" s="14"/>
      <c r="F40" s="14">
        <f t="shared" si="1"/>
        <v>140000</v>
      </c>
    </row>
    <row r="41" spans="1:6" ht="49.5" customHeight="1">
      <c r="A41" s="81" t="s">
        <v>219</v>
      </c>
      <c r="B41" s="4" t="s">
        <v>294</v>
      </c>
      <c r="C41" s="4">
        <v>100</v>
      </c>
      <c r="D41" s="14">
        <v>93800</v>
      </c>
      <c r="E41" s="14"/>
      <c r="F41" s="14">
        <f t="shared" si="1"/>
        <v>93800</v>
      </c>
    </row>
    <row r="42" spans="1:6" ht="46.5" customHeight="1">
      <c r="A42" s="52" t="s">
        <v>197</v>
      </c>
      <c r="B42" s="7" t="s">
        <v>200</v>
      </c>
      <c r="C42" s="4">
        <v>300</v>
      </c>
      <c r="D42" s="14">
        <v>4000</v>
      </c>
      <c r="E42" s="14"/>
      <c r="F42" s="14">
        <f t="shared" si="1"/>
        <v>4000</v>
      </c>
    </row>
    <row r="43" spans="1:6" ht="47.25" customHeight="1">
      <c r="A43" s="83" t="s">
        <v>198</v>
      </c>
      <c r="B43" s="4" t="s">
        <v>201</v>
      </c>
      <c r="C43" s="4">
        <v>300</v>
      </c>
      <c r="D43" s="14">
        <v>4000</v>
      </c>
      <c r="E43" s="14"/>
      <c r="F43" s="14">
        <f t="shared" si="1"/>
        <v>4000</v>
      </c>
    </row>
    <row r="44" spans="1:6" ht="49.5" customHeight="1">
      <c r="A44" s="82" t="s">
        <v>199</v>
      </c>
      <c r="B44" s="4" t="s">
        <v>202</v>
      </c>
      <c r="C44" s="4">
        <v>200</v>
      </c>
      <c r="D44" s="14">
        <v>13000</v>
      </c>
      <c r="E44" s="14"/>
      <c r="F44" s="14">
        <f t="shared" si="1"/>
        <v>13000</v>
      </c>
    </row>
    <row r="45" spans="1:6" ht="18" customHeight="1">
      <c r="A45" s="51" t="s">
        <v>271</v>
      </c>
      <c r="B45" s="34" t="s">
        <v>272</v>
      </c>
      <c r="C45" s="34"/>
      <c r="D45" s="37">
        <f>SUM(D46:D52)</f>
        <v>817400</v>
      </c>
      <c r="E45" s="37">
        <f>SUM(E46:E52)</f>
        <v>0</v>
      </c>
      <c r="F45" s="37">
        <f t="shared" si="1"/>
        <v>817400</v>
      </c>
    </row>
    <row r="46" spans="1:6" ht="32.25" customHeight="1">
      <c r="A46" s="52" t="s">
        <v>292</v>
      </c>
      <c r="B46" s="4" t="s">
        <v>295</v>
      </c>
      <c r="C46" s="4">
        <v>200</v>
      </c>
      <c r="D46" s="14">
        <v>60000</v>
      </c>
      <c r="E46" s="14"/>
      <c r="F46" s="14">
        <f t="shared" si="1"/>
        <v>60000</v>
      </c>
    </row>
    <row r="47" spans="1:6" ht="33" customHeight="1">
      <c r="A47" s="52" t="s">
        <v>293</v>
      </c>
      <c r="B47" s="4" t="s">
        <v>295</v>
      </c>
      <c r="C47" s="4">
        <v>600</v>
      </c>
      <c r="D47" s="14">
        <v>140000</v>
      </c>
      <c r="E47" s="14"/>
      <c r="F47" s="14">
        <f t="shared" si="1"/>
        <v>140000</v>
      </c>
    </row>
    <row r="48" spans="1:6" ht="46.5" customHeight="1">
      <c r="A48" s="52" t="s">
        <v>72</v>
      </c>
      <c r="B48" s="4" t="s">
        <v>73</v>
      </c>
      <c r="C48" s="4">
        <v>200</v>
      </c>
      <c r="D48" s="14">
        <v>103950</v>
      </c>
      <c r="E48" s="14"/>
      <c r="F48" s="14">
        <f t="shared" si="1"/>
        <v>103950</v>
      </c>
    </row>
    <row r="49" spans="1:6" ht="62.25" customHeight="1">
      <c r="A49" s="52" t="s">
        <v>151</v>
      </c>
      <c r="B49" s="4" t="s">
        <v>73</v>
      </c>
      <c r="C49" s="4">
        <v>600</v>
      </c>
      <c r="D49" s="14">
        <v>196350</v>
      </c>
      <c r="E49" s="14"/>
      <c r="F49" s="14">
        <f t="shared" si="1"/>
        <v>196350</v>
      </c>
    </row>
    <row r="50" spans="1:6" ht="63" customHeight="1">
      <c r="A50" s="52" t="s">
        <v>296</v>
      </c>
      <c r="B50" s="4" t="s">
        <v>297</v>
      </c>
      <c r="C50" s="4">
        <v>600</v>
      </c>
      <c r="D50" s="14">
        <v>23100</v>
      </c>
      <c r="E50" s="14"/>
      <c r="F50" s="14">
        <f t="shared" si="1"/>
        <v>23100</v>
      </c>
    </row>
    <row r="51" spans="1:6" ht="31.5" customHeight="1">
      <c r="A51" s="52" t="s">
        <v>70</v>
      </c>
      <c r="B51" s="4" t="s">
        <v>71</v>
      </c>
      <c r="C51" s="4">
        <v>200</v>
      </c>
      <c r="D51" s="14">
        <v>23730</v>
      </c>
      <c r="E51" s="14"/>
      <c r="F51" s="14">
        <f t="shared" si="1"/>
        <v>23730</v>
      </c>
    </row>
    <row r="52" spans="1:6" ht="48.75" customHeight="1">
      <c r="A52" s="52" t="s">
        <v>298</v>
      </c>
      <c r="B52" s="4" t="s">
        <v>71</v>
      </c>
      <c r="C52" s="4">
        <v>600</v>
      </c>
      <c r="D52" s="13">
        <v>270270</v>
      </c>
      <c r="E52" s="13"/>
      <c r="F52" s="14">
        <f t="shared" si="1"/>
        <v>270270</v>
      </c>
    </row>
    <row r="53" spans="1:6" ht="46.5" customHeight="1">
      <c r="A53" s="51" t="s">
        <v>273</v>
      </c>
      <c r="B53" s="34" t="s">
        <v>274</v>
      </c>
      <c r="C53" s="34"/>
      <c r="D53" s="37">
        <f>SUM(D54:D57)</f>
        <v>706800</v>
      </c>
      <c r="E53" s="37">
        <f>SUM(E54:E57)</f>
        <v>0</v>
      </c>
      <c r="F53" s="37">
        <f t="shared" si="1"/>
        <v>706800</v>
      </c>
    </row>
    <row r="54" spans="1:6" ht="30.75" customHeight="1">
      <c r="A54" s="52" t="s">
        <v>74</v>
      </c>
      <c r="B54" s="4" t="s">
        <v>75</v>
      </c>
      <c r="C54" s="4">
        <v>300</v>
      </c>
      <c r="D54" s="14">
        <v>52500</v>
      </c>
      <c r="E54" s="14"/>
      <c r="F54" s="14">
        <f t="shared" si="1"/>
        <v>52500</v>
      </c>
    </row>
    <row r="55" spans="1:6" ht="47.25" customHeight="1">
      <c r="A55" s="52" t="s">
        <v>77</v>
      </c>
      <c r="B55" s="4" t="s">
        <v>78</v>
      </c>
      <c r="C55" s="4">
        <v>200</v>
      </c>
      <c r="D55" s="14">
        <v>54300</v>
      </c>
      <c r="E55" s="14">
        <v>7210.75</v>
      </c>
      <c r="F55" s="14">
        <f t="shared" si="1"/>
        <v>61510.75</v>
      </c>
    </row>
    <row r="56" spans="1:6" ht="48.75" customHeight="1">
      <c r="A56" s="52" t="s">
        <v>76</v>
      </c>
      <c r="B56" s="4" t="s">
        <v>78</v>
      </c>
      <c r="C56" s="4">
        <v>600</v>
      </c>
      <c r="D56" s="13">
        <v>200000</v>
      </c>
      <c r="E56" s="13">
        <v>-7210.75</v>
      </c>
      <c r="F56" s="14">
        <f t="shared" si="1"/>
        <v>192789.25</v>
      </c>
    </row>
    <row r="57" spans="1:6" ht="78.75" customHeight="1">
      <c r="A57" s="53" t="s">
        <v>365</v>
      </c>
      <c r="B57" s="44" t="s">
        <v>366</v>
      </c>
      <c r="C57" s="4">
        <v>600</v>
      </c>
      <c r="D57" s="13">
        <v>400000</v>
      </c>
      <c r="E57" s="13"/>
      <c r="F57" s="14">
        <f t="shared" si="1"/>
        <v>400000</v>
      </c>
    </row>
    <row r="58" spans="1:6" ht="31.5" customHeight="1">
      <c r="A58" s="51" t="s">
        <v>275</v>
      </c>
      <c r="B58" s="34" t="s">
        <v>276</v>
      </c>
      <c r="C58" s="34"/>
      <c r="D58" s="37">
        <f>SUM(D59:D65)</f>
        <v>226500</v>
      </c>
      <c r="E58" s="37">
        <f>SUM(E59:E65)</f>
        <v>0</v>
      </c>
      <c r="F58" s="37">
        <f t="shared" si="1"/>
        <v>226500</v>
      </c>
    </row>
    <row r="59" spans="1:6" ht="63.75" customHeight="1">
      <c r="A59" s="52" t="s">
        <v>333</v>
      </c>
      <c r="B59" s="4" t="s">
        <v>334</v>
      </c>
      <c r="C59" s="4">
        <v>600</v>
      </c>
      <c r="D59" s="14">
        <v>36000</v>
      </c>
      <c r="E59" s="14"/>
      <c r="F59" s="14">
        <f t="shared" si="1"/>
        <v>36000</v>
      </c>
    </row>
    <row r="60" spans="1:6" ht="48" customHeight="1">
      <c r="A60" s="52" t="s">
        <v>335</v>
      </c>
      <c r="B60" s="4" t="s">
        <v>336</v>
      </c>
      <c r="C60" s="4">
        <v>600</v>
      </c>
      <c r="D60" s="13">
        <v>98500</v>
      </c>
      <c r="E60" s="13"/>
      <c r="F60" s="14">
        <f t="shared" si="1"/>
        <v>98500</v>
      </c>
    </row>
    <row r="61" spans="1:6" ht="48" customHeight="1" hidden="1">
      <c r="A61" s="52" t="s">
        <v>337</v>
      </c>
      <c r="B61" s="4" t="s">
        <v>338</v>
      </c>
      <c r="C61" s="4">
        <v>600</v>
      </c>
      <c r="D61" s="13">
        <v>0</v>
      </c>
      <c r="E61" s="13"/>
      <c r="F61" s="14">
        <f t="shared" si="1"/>
        <v>0</v>
      </c>
    </row>
    <row r="62" spans="1:6" ht="63.75" customHeight="1">
      <c r="A62" s="52" t="s">
        <v>17</v>
      </c>
      <c r="B62" s="4" t="s">
        <v>339</v>
      </c>
      <c r="C62" s="4">
        <v>600</v>
      </c>
      <c r="D62" s="13">
        <v>22000</v>
      </c>
      <c r="E62" s="13"/>
      <c r="F62" s="14">
        <f t="shared" si="1"/>
        <v>22000</v>
      </c>
    </row>
    <row r="63" spans="1:6" ht="47.25" customHeight="1">
      <c r="A63" s="52" t="s">
        <v>324</v>
      </c>
      <c r="B63" s="4" t="s">
        <v>325</v>
      </c>
      <c r="C63" s="4">
        <v>600</v>
      </c>
      <c r="D63" s="13">
        <v>2000</v>
      </c>
      <c r="E63" s="13"/>
      <c r="F63" s="14">
        <f t="shared" si="1"/>
        <v>2000</v>
      </c>
    </row>
    <row r="64" spans="1:6" ht="47.25" customHeight="1" hidden="1">
      <c r="A64" s="52" t="s">
        <v>326</v>
      </c>
      <c r="B64" s="4" t="s">
        <v>327</v>
      </c>
      <c r="C64" s="4">
        <v>600</v>
      </c>
      <c r="D64" s="13">
        <v>0</v>
      </c>
      <c r="E64" s="13"/>
      <c r="F64" s="14">
        <f t="shared" si="1"/>
        <v>0</v>
      </c>
    </row>
    <row r="65" spans="1:6" ht="32.25" customHeight="1">
      <c r="A65" s="52" t="s">
        <v>328</v>
      </c>
      <c r="B65" s="4" t="s">
        <v>329</v>
      </c>
      <c r="C65" s="4">
        <v>600</v>
      </c>
      <c r="D65" s="13">
        <v>68000</v>
      </c>
      <c r="E65" s="13"/>
      <c r="F65" s="14">
        <f t="shared" si="1"/>
        <v>68000</v>
      </c>
    </row>
    <row r="66" spans="1:6" ht="32.25" customHeight="1">
      <c r="A66" s="51" t="s">
        <v>277</v>
      </c>
      <c r="B66" s="34" t="s">
        <v>278</v>
      </c>
      <c r="C66" s="34"/>
      <c r="D66" s="37">
        <f>SUM(D67:D73)</f>
        <v>2728970.71</v>
      </c>
      <c r="E66" s="37">
        <f>SUM(E67:E73)</f>
        <v>0</v>
      </c>
      <c r="F66" s="37">
        <f t="shared" si="1"/>
        <v>2728970.71</v>
      </c>
    </row>
    <row r="67" spans="1:6" ht="79.5" customHeight="1">
      <c r="A67" s="52" t="s">
        <v>330</v>
      </c>
      <c r="B67" s="4" t="s">
        <v>331</v>
      </c>
      <c r="C67" s="4">
        <v>200</v>
      </c>
      <c r="D67" s="14">
        <v>33806</v>
      </c>
      <c r="E67" s="14"/>
      <c r="F67" s="14">
        <f t="shared" si="1"/>
        <v>33806</v>
      </c>
    </row>
    <row r="68" spans="1:6" ht="95.25" customHeight="1">
      <c r="A68" s="52" t="s">
        <v>46</v>
      </c>
      <c r="B68" s="4" t="s">
        <v>332</v>
      </c>
      <c r="C68" s="4">
        <v>200</v>
      </c>
      <c r="D68" s="14">
        <v>351594</v>
      </c>
      <c r="E68" s="14"/>
      <c r="F68" s="14">
        <f t="shared" si="1"/>
        <v>351594</v>
      </c>
    </row>
    <row r="69" spans="1:6" ht="61.5" customHeight="1">
      <c r="A69" s="52" t="s">
        <v>341</v>
      </c>
      <c r="B69" s="4" t="s">
        <v>342</v>
      </c>
      <c r="C69" s="4">
        <v>300</v>
      </c>
      <c r="D69" s="14">
        <v>735435.71</v>
      </c>
      <c r="E69" s="14"/>
      <c r="F69" s="14">
        <f t="shared" si="1"/>
        <v>735435.71</v>
      </c>
    </row>
    <row r="70" spans="1:6" ht="61.5" customHeight="1">
      <c r="A70" s="52" t="s">
        <v>7</v>
      </c>
      <c r="B70" s="4" t="s">
        <v>257</v>
      </c>
      <c r="C70" s="4">
        <v>200</v>
      </c>
      <c r="D70" s="14">
        <v>37995</v>
      </c>
      <c r="E70" s="14"/>
      <c r="F70" s="14">
        <f t="shared" si="1"/>
        <v>37995</v>
      </c>
    </row>
    <row r="71" spans="1:6" ht="62.25" customHeight="1">
      <c r="A71" s="52" t="s">
        <v>139</v>
      </c>
      <c r="B71" s="4" t="s">
        <v>510</v>
      </c>
      <c r="C71" s="4">
        <v>200</v>
      </c>
      <c r="D71" s="14">
        <v>336000</v>
      </c>
      <c r="E71" s="14"/>
      <c r="F71" s="14">
        <f t="shared" si="1"/>
        <v>336000</v>
      </c>
    </row>
    <row r="72" spans="1:6" ht="80.25" customHeight="1">
      <c r="A72" s="52" t="s">
        <v>9</v>
      </c>
      <c r="B72" s="4" t="s">
        <v>257</v>
      </c>
      <c r="C72" s="4">
        <v>600</v>
      </c>
      <c r="D72" s="14">
        <v>205140</v>
      </c>
      <c r="E72" s="14"/>
      <c r="F72" s="14">
        <f t="shared" si="1"/>
        <v>205140</v>
      </c>
    </row>
    <row r="73" spans="1:6" ht="62.25" customHeight="1">
      <c r="A73" s="52" t="s">
        <v>8</v>
      </c>
      <c r="B73" s="4" t="s">
        <v>510</v>
      </c>
      <c r="C73" s="4">
        <v>600</v>
      </c>
      <c r="D73" s="14">
        <v>1029000</v>
      </c>
      <c r="E73" s="14"/>
      <c r="F73" s="14">
        <f t="shared" si="1"/>
        <v>1029000</v>
      </c>
    </row>
    <row r="74" spans="1:6" ht="33" customHeight="1">
      <c r="A74" s="51" t="s">
        <v>279</v>
      </c>
      <c r="B74" s="34" t="s">
        <v>280</v>
      </c>
      <c r="C74" s="34"/>
      <c r="D74" s="37">
        <f>SUM(D75:D78)</f>
        <v>3513600</v>
      </c>
      <c r="E74" s="37">
        <f>SUM(E75:E78)</f>
        <v>0</v>
      </c>
      <c r="F74" s="37">
        <f t="shared" si="1"/>
        <v>3513600</v>
      </c>
    </row>
    <row r="75" spans="1:6" ht="79.5" customHeight="1">
      <c r="A75" s="52" t="s">
        <v>134</v>
      </c>
      <c r="B75" s="4" t="s">
        <v>103</v>
      </c>
      <c r="C75" s="4">
        <v>100</v>
      </c>
      <c r="D75" s="14">
        <v>2767900</v>
      </c>
      <c r="E75" s="14"/>
      <c r="F75" s="14">
        <f t="shared" si="1"/>
        <v>2767900</v>
      </c>
    </row>
    <row r="76" spans="1:6" ht="63" customHeight="1">
      <c r="A76" s="52" t="s">
        <v>135</v>
      </c>
      <c r="B76" s="4" t="s">
        <v>103</v>
      </c>
      <c r="C76" s="4">
        <v>200</v>
      </c>
      <c r="D76" s="14">
        <v>732500</v>
      </c>
      <c r="E76" s="14"/>
      <c r="F76" s="14">
        <f t="shared" si="1"/>
        <v>732500</v>
      </c>
    </row>
    <row r="77" spans="1:6" ht="63" customHeight="1">
      <c r="A77" s="52" t="s">
        <v>135</v>
      </c>
      <c r="B77" s="4" t="s">
        <v>461</v>
      </c>
      <c r="C77" s="4">
        <v>200</v>
      </c>
      <c r="D77" s="14">
        <v>5000</v>
      </c>
      <c r="E77" s="14"/>
      <c r="F77" s="14">
        <f t="shared" si="1"/>
        <v>5000</v>
      </c>
    </row>
    <row r="78" spans="1:6" ht="47.25" customHeight="1">
      <c r="A78" s="52" t="s">
        <v>3</v>
      </c>
      <c r="B78" s="4" t="s">
        <v>103</v>
      </c>
      <c r="C78" s="4">
        <v>800</v>
      </c>
      <c r="D78" s="14">
        <v>8200</v>
      </c>
      <c r="E78" s="14"/>
      <c r="F78" s="14">
        <f t="shared" si="1"/>
        <v>8200</v>
      </c>
    </row>
    <row r="79" spans="1:6" s="19" customFormat="1" ht="39" customHeight="1">
      <c r="A79" s="17" t="s">
        <v>220</v>
      </c>
      <c r="B79" s="18" t="s">
        <v>108</v>
      </c>
      <c r="C79" s="18"/>
      <c r="D79" s="20">
        <f>D80+D85+D101+D108</f>
        <v>28478295.82</v>
      </c>
      <c r="E79" s="20">
        <f>E80+E85+E101+E108</f>
        <v>801529</v>
      </c>
      <c r="F79" s="67">
        <f t="shared" si="1"/>
        <v>29279824.82</v>
      </c>
    </row>
    <row r="80" spans="1:6" s="19" customFormat="1" ht="63" customHeight="1">
      <c r="A80" s="54" t="s">
        <v>19</v>
      </c>
      <c r="B80" s="34" t="s">
        <v>20</v>
      </c>
      <c r="C80" s="34"/>
      <c r="D80" s="36">
        <f>SUM(D81:D84)</f>
        <v>5301546.9</v>
      </c>
      <c r="E80" s="36">
        <f>SUM(E81:E84)</f>
        <v>0</v>
      </c>
      <c r="F80" s="37">
        <f t="shared" si="1"/>
        <v>5301546.9</v>
      </c>
    </row>
    <row r="81" spans="1:6" ht="64.5" customHeight="1">
      <c r="A81" s="55" t="s">
        <v>45</v>
      </c>
      <c r="B81" s="4" t="s">
        <v>109</v>
      </c>
      <c r="C81" s="4">
        <v>600</v>
      </c>
      <c r="D81" s="14">
        <v>4017931</v>
      </c>
      <c r="E81" s="14"/>
      <c r="F81" s="14">
        <f t="shared" si="1"/>
        <v>4017931</v>
      </c>
    </row>
    <row r="82" spans="1:6" ht="64.5" customHeight="1">
      <c r="A82" s="55" t="s">
        <v>45</v>
      </c>
      <c r="B82" s="4" t="s">
        <v>465</v>
      </c>
      <c r="C82" s="4">
        <v>600</v>
      </c>
      <c r="D82" s="14">
        <v>135179.9</v>
      </c>
      <c r="E82" s="14"/>
      <c r="F82" s="14">
        <f t="shared" si="1"/>
        <v>135179.9</v>
      </c>
    </row>
    <row r="83" spans="1:6" ht="63" customHeight="1">
      <c r="A83" s="52" t="s">
        <v>299</v>
      </c>
      <c r="B83" s="4" t="s">
        <v>110</v>
      </c>
      <c r="C83" s="4">
        <v>600</v>
      </c>
      <c r="D83" s="14">
        <v>947800</v>
      </c>
      <c r="E83" s="14"/>
      <c r="F83" s="14">
        <f t="shared" si="1"/>
        <v>947800</v>
      </c>
    </row>
    <row r="84" spans="1:6" ht="79.5" customHeight="1">
      <c r="A84" s="52" t="s">
        <v>487</v>
      </c>
      <c r="B84" s="4" t="s">
        <v>194</v>
      </c>
      <c r="C84" s="4">
        <v>600</v>
      </c>
      <c r="D84" s="14">
        <v>200636</v>
      </c>
      <c r="E84" s="14"/>
      <c r="F84" s="14">
        <f t="shared" si="1"/>
        <v>200636</v>
      </c>
    </row>
    <row r="85" spans="1:6" ht="30" customHeight="1">
      <c r="A85" s="51" t="s">
        <v>21</v>
      </c>
      <c r="B85" s="34" t="s">
        <v>22</v>
      </c>
      <c r="C85" s="34"/>
      <c r="D85" s="37">
        <f>SUM(D86:D100)</f>
        <v>15925053</v>
      </c>
      <c r="E85" s="37">
        <f>SUM(E86:E100)</f>
        <v>423860</v>
      </c>
      <c r="F85" s="37">
        <f>D85+E85</f>
        <v>16348913</v>
      </c>
    </row>
    <row r="86" spans="1:6" s="79" customFormat="1" ht="48.75" customHeight="1">
      <c r="A86" s="60" t="s">
        <v>501</v>
      </c>
      <c r="B86" s="5" t="s">
        <v>502</v>
      </c>
      <c r="C86" s="5">
        <v>600</v>
      </c>
      <c r="D86" s="14">
        <v>70895</v>
      </c>
      <c r="E86" s="14"/>
      <c r="F86" s="14">
        <f>D86+E86</f>
        <v>70895</v>
      </c>
    </row>
    <row r="87" spans="1:6" ht="80.25" customHeight="1">
      <c r="A87" s="55" t="s">
        <v>111</v>
      </c>
      <c r="B87" s="4" t="s">
        <v>126</v>
      </c>
      <c r="C87" s="4">
        <v>600</v>
      </c>
      <c r="D87" s="14">
        <v>6944300</v>
      </c>
      <c r="E87" s="14"/>
      <c r="F87" s="14">
        <f t="shared" si="1"/>
        <v>6944300</v>
      </c>
    </row>
    <row r="88" spans="1:6" ht="110.25" customHeight="1">
      <c r="A88" s="70" t="s">
        <v>10</v>
      </c>
      <c r="B88" s="4" t="s">
        <v>259</v>
      </c>
      <c r="C88" s="4">
        <v>600</v>
      </c>
      <c r="D88" s="14">
        <v>714800</v>
      </c>
      <c r="E88" s="14"/>
      <c r="F88" s="14">
        <f t="shared" si="1"/>
        <v>714800</v>
      </c>
    </row>
    <row r="89" spans="1:6" ht="93" customHeight="1">
      <c r="A89" s="55" t="s">
        <v>113</v>
      </c>
      <c r="B89" s="4" t="s">
        <v>112</v>
      </c>
      <c r="C89" s="4">
        <v>600</v>
      </c>
      <c r="D89" s="14">
        <v>760500</v>
      </c>
      <c r="E89" s="14"/>
      <c r="F89" s="14">
        <f t="shared" si="1"/>
        <v>760500</v>
      </c>
    </row>
    <row r="90" spans="1:6" ht="93" customHeight="1">
      <c r="A90" s="55" t="s">
        <v>156</v>
      </c>
      <c r="B90" s="4" t="s">
        <v>401</v>
      </c>
      <c r="C90" s="4">
        <v>600</v>
      </c>
      <c r="D90" s="14">
        <v>94500</v>
      </c>
      <c r="E90" s="14"/>
      <c r="F90" s="14">
        <f t="shared" si="1"/>
        <v>94500</v>
      </c>
    </row>
    <row r="91" spans="1:6" ht="93.75" customHeight="1">
      <c r="A91" s="55" t="s">
        <v>374</v>
      </c>
      <c r="B91" s="4" t="s">
        <v>114</v>
      </c>
      <c r="C91" s="4">
        <v>600</v>
      </c>
      <c r="D91" s="14">
        <v>2337700</v>
      </c>
      <c r="E91" s="14"/>
      <c r="F91" s="14">
        <f t="shared" si="1"/>
        <v>2337700</v>
      </c>
    </row>
    <row r="92" spans="1:6" ht="111" customHeight="1">
      <c r="A92" s="55" t="s">
        <v>427</v>
      </c>
      <c r="B92" s="4" t="s">
        <v>402</v>
      </c>
      <c r="C92" s="4">
        <v>600</v>
      </c>
      <c r="D92" s="14">
        <v>132300</v>
      </c>
      <c r="E92" s="14"/>
      <c r="F92" s="14">
        <f t="shared" si="1"/>
        <v>132300</v>
      </c>
    </row>
    <row r="93" spans="1:6" ht="48" customHeight="1">
      <c r="A93" s="55" t="s">
        <v>495</v>
      </c>
      <c r="B93" s="4" t="s">
        <v>494</v>
      </c>
      <c r="C93" s="4">
        <v>600</v>
      </c>
      <c r="D93" s="14">
        <v>333376</v>
      </c>
      <c r="E93" s="14"/>
      <c r="F93" s="14">
        <f t="shared" si="1"/>
        <v>333376</v>
      </c>
    </row>
    <row r="94" spans="1:6" ht="93.75" customHeight="1" hidden="1">
      <c r="A94" s="55" t="s">
        <v>426</v>
      </c>
      <c r="B94" s="4" t="s">
        <v>403</v>
      </c>
      <c r="C94" s="4">
        <v>600</v>
      </c>
      <c r="D94" s="14">
        <v>0</v>
      </c>
      <c r="E94" s="14"/>
      <c r="F94" s="14">
        <f t="shared" si="1"/>
        <v>0</v>
      </c>
    </row>
    <row r="95" spans="1:6" ht="96" customHeight="1">
      <c r="A95" s="55" t="s">
        <v>426</v>
      </c>
      <c r="B95" s="4" t="s">
        <v>496</v>
      </c>
      <c r="C95" s="4">
        <v>600</v>
      </c>
      <c r="D95" s="14">
        <v>30000</v>
      </c>
      <c r="E95" s="14"/>
      <c r="F95" s="14">
        <f t="shared" si="1"/>
        <v>30000</v>
      </c>
    </row>
    <row r="96" spans="1:6" ht="93.75" customHeight="1">
      <c r="A96" s="55" t="s">
        <v>377</v>
      </c>
      <c r="B96" s="4" t="s">
        <v>375</v>
      </c>
      <c r="C96" s="4">
        <v>600</v>
      </c>
      <c r="D96" s="14">
        <v>1014000</v>
      </c>
      <c r="E96" s="14"/>
      <c r="F96" s="14">
        <f t="shared" si="1"/>
        <v>1014000</v>
      </c>
    </row>
    <row r="97" spans="1:6" ht="109.5" customHeight="1">
      <c r="A97" s="55" t="s">
        <v>428</v>
      </c>
      <c r="B97" s="4" t="s">
        <v>404</v>
      </c>
      <c r="C97" s="4">
        <v>600</v>
      </c>
      <c r="D97" s="14">
        <v>86000</v>
      </c>
      <c r="E97" s="14"/>
      <c r="F97" s="14">
        <f t="shared" si="1"/>
        <v>86000</v>
      </c>
    </row>
    <row r="98" spans="1:6" ht="95.25" customHeight="1">
      <c r="A98" s="55" t="s">
        <v>140</v>
      </c>
      <c r="B98" s="4" t="s">
        <v>376</v>
      </c>
      <c r="C98" s="4">
        <v>600</v>
      </c>
      <c r="D98" s="14">
        <v>2749600</v>
      </c>
      <c r="E98" s="14"/>
      <c r="F98" s="14">
        <f>D98+E98</f>
        <v>2749600</v>
      </c>
    </row>
    <row r="99" spans="1:6" ht="105.75" customHeight="1">
      <c r="A99" s="55" t="s">
        <v>264</v>
      </c>
      <c r="B99" s="4" t="s">
        <v>263</v>
      </c>
      <c r="C99" s="4">
        <v>600</v>
      </c>
      <c r="D99" s="14">
        <v>94600</v>
      </c>
      <c r="E99" s="14"/>
      <c r="F99" s="14">
        <f>D99+E99</f>
        <v>94600</v>
      </c>
    </row>
    <row r="100" spans="1:6" ht="82.5" customHeight="1">
      <c r="A100" s="55" t="s">
        <v>195</v>
      </c>
      <c r="B100" s="4" t="s">
        <v>196</v>
      </c>
      <c r="C100" s="4">
        <v>600</v>
      </c>
      <c r="D100" s="14">
        <v>562482</v>
      </c>
      <c r="E100" s="14">
        <v>423860</v>
      </c>
      <c r="F100" s="14">
        <f>D100+E100</f>
        <v>986342</v>
      </c>
    </row>
    <row r="101" spans="1:6" ht="32.25" customHeight="1">
      <c r="A101" s="56" t="s">
        <v>23</v>
      </c>
      <c r="B101" s="34" t="s">
        <v>24</v>
      </c>
      <c r="C101" s="34"/>
      <c r="D101" s="37">
        <f>SUM(D102:D106)</f>
        <v>5633083</v>
      </c>
      <c r="E101" s="37">
        <f>SUM(E102:E107)</f>
        <v>339712</v>
      </c>
      <c r="F101" s="37">
        <f t="shared" si="1"/>
        <v>5972795</v>
      </c>
    </row>
    <row r="102" spans="1:6" ht="96" customHeight="1">
      <c r="A102" s="55" t="s">
        <v>409</v>
      </c>
      <c r="B102" s="4" t="s">
        <v>125</v>
      </c>
      <c r="C102" s="4">
        <v>600</v>
      </c>
      <c r="D102" s="14">
        <v>2934400</v>
      </c>
      <c r="E102" s="14"/>
      <c r="F102" s="14">
        <f aca="true" t="shared" si="2" ref="F102:F173">D102+E102</f>
        <v>2934400</v>
      </c>
    </row>
    <row r="103" spans="1:6" ht="95.25" customHeight="1">
      <c r="A103" s="65" t="s">
        <v>137</v>
      </c>
      <c r="B103" s="66" t="s">
        <v>138</v>
      </c>
      <c r="C103" s="4">
        <v>600</v>
      </c>
      <c r="D103" s="14">
        <v>327300</v>
      </c>
      <c r="E103" s="14"/>
      <c r="F103" s="14">
        <f t="shared" si="2"/>
        <v>327300</v>
      </c>
    </row>
    <row r="104" spans="1:6" ht="77.25" customHeight="1">
      <c r="A104" s="65" t="s">
        <v>0</v>
      </c>
      <c r="B104" s="66" t="s">
        <v>136</v>
      </c>
      <c r="C104" s="4">
        <v>600</v>
      </c>
      <c r="D104" s="14">
        <v>1613035</v>
      </c>
      <c r="E104" s="14">
        <v>121375.16</v>
      </c>
      <c r="F104" s="14">
        <f>D104+E104</f>
        <v>1734410.16</v>
      </c>
    </row>
    <row r="105" spans="1:6" ht="65.25" customHeight="1">
      <c r="A105" s="65" t="s">
        <v>430</v>
      </c>
      <c r="B105" s="66" t="s">
        <v>405</v>
      </c>
      <c r="C105" s="4">
        <v>600</v>
      </c>
      <c r="D105" s="14">
        <v>313400</v>
      </c>
      <c r="E105" s="14">
        <v>-121375.16</v>
      </c>
      <c r="F105" s="14">
        <f t="shared" si="2"/>
        <v>192024.84</v>
      </c>
    </row>
    <row r="106" spans="1:6" ht="76.5" customHeight="1">
      <c r="A106" s="55" t="s">
        <v>195</v>
      </c>
      <c r="B106" s="4" t="s">
        <v>485</v>
      </c>
      <c r="C106" s="4">
        <v>600</v>
      </c>
      <c r="D106" s="14">
        <v>444948</v>
      </c>
      <c r="E106" s="14">
        <v>335291</v>
      </c>
      <c r="F106" s="14">
        <f t="shared" si="2"/>
        <v>780239</v>
      </c>
    </row>
    <row r="107" spans="1:6" ht="53.25" customHeight="1">
      <c r="A107" s="55" t="s">
        <v>384</v>
      </c>
      <c r="B107" s="4" t="s">
        <v>385</v>
      </c>
      <c r="C107" s="4">
        <v>600</v>
      </c>
      <c r="D107" s="14"/>
      <c r="E107" s="14">
        <v>4421</v>
      </c>
      <c r="F107" s="14">
        <f t="shared" si="2"/>
        <v>4421</v>
      </c>
    </row>
    <row r="108" spans="1:6" ht="47.25" customHeight="1">
      <c r="A108" s="51" t="s">
        <v>25</v>
      </c>
      <c r="B108" s="34" t="s">
        <v>26</v>
      </c>
      <c r="C108" s="34"/>
      <c r="D108" s="37">
        <f>SUM(D109:D112)</f>
        <v>1618612.92</v>
      </c>
      <c r="E108" s="37">
        <f>SUM(E109:E112)</f>
        <v>37957</v>
      </c>
      <c r="F108" s="37">
        <f t="shared" si="2"/>
        <v>1656569.92</v>
      </c>
    </row>
    <row r="109" spans="1:6" ht="48" customHeight="1">
      <c r="A109" s="55" t="s">
        <v>410</v>
      </c>
      <c r="B109" s="4" t="s">
        <v>411</v>
      </c>
      <c r="C109" s="4">
        <v>600</v>
      </c>
      <c r="D109" s="14">
        <v>1407521</v>
      </c>
      <c r="E109" s="14"/>
      <c r="F109" s="14">
        <f t="shared" si="2"/>
        <v>1407521</v>
      </c>
    </row>
    <row r="110" spans="1:6" ht="48" customHeight="1">
      <c r="A110" s="55" t="s">
        <v>410</v>
      </c>
      <c r="B110" s="4" t="s">
        <v>466</v>
      </c>
      <c r="C110" s="4">
        <v>600</v>
      </c>
      <c r="D110" s="14">
        <v>105219.92</v>
      </c>
      <c r="E110" s="14"/>
      <c r="F110" s="14">
        <f>D110+E110</f>
        <v>105219.92</v>
      </c>
    </row>
    <row r="111" spans="1:6" ht="47.25" customHeight="1">
      <c r="A111" s="55" t="s">
        <v>431</v>
      </c>
      <c r="B111" s="66" t="s">
        <v>432</v>
      </c>
      <c r="C111" s="4">
        <v>600</v>
      </c>
      <c r="D111" s="14">
        <v>55500</v>
      </c>
      <c r="E111" s="14"/>
      <c r="F111" s="14">
        <f t="shared" si="2"/>
        <v>55500</v>
      </c>
    </row>
    <row r="112" spans="1:6" ht="78.75" customHeight="1">
      <c r="A112" s="55" t="s">
        <v>195</v>
      </c>
      <c r="B112" s="4" t="s">
        <v>486</v>
      </c>
      <c r="C112" s="4">
        <v>600</v>
      </c>
      <c r="D112" s="14">
        <v>50372</v>
      </c>
      <c r="E112" s="14">
        <v>37957</v>
      </c>
      <c r="F112" s="14">
        <f t="shared" si="2"/>
        <v>88329</v>
      </c>
    </row>
    <row r="113" spans="1:6" s="19" customFormat="1" ht="55.5" customHeight="1">
      <c r="A113" s="17" t="s">
        <v>236</v>
      </c>
      <c r="B113" s="18" t="s">
        <v>412</v>
      </c>
      <c r="C113" s="18"/>
      <c r="D113" s="20">
        <f>D114+D125+D135+D140+D145</f>
        <v>35152156.25</v>
      </c>
      <c r="E113" s="20">
        <f>E114+E125+E135+E140+E145</f>
        <v>0</v>
      </c>
      <c r="F113" s="67">
        <f t="shared" si="2"/>
        <v>35152156.25</v>
      </c>
    </row>
    <row r="114" spans="1:6" s="19" customFormat="1" ht="32.25" customHeight="1">
      <c r="A114" s="54" t="s">
        <v>27</v>
      </c>
      <c r="B114" s="38" t="s">
        <v>28</v>
      </c>
      <c r="C114" s="38"/>
      <c r="D114" s="39">
        <f>SUM(D115:D124)</f>
        <v>4402151.83</v>
      </c>
      <c r="E114" s="39">
        <f>SUM(E115:E124)</f>
        <v>0</v>
      </c>
      <c r="F114" s="40">
        <f t="shared" si="2"/>
        <v>4402151.83</v>
      </c>
    </row>
    <row r="115" spans="1:6" ht="32.25" customHeight="1">
      <c r="A115" s="55" t="s">
        <v>413</v>
      </c>
      <c r="B115" s="4" t="s">
        <v>414</v>
      </c>
      <c r="C115" s="4">
        <v>800</v>
      </c>
      <c r="D115" s="14">
        <v>300000</v>
      </c>
      <c r="E115" s="14"/>
      <c r="F115" s="14">
        <f t="shared" si="2"/>
        <v>300000</v>
      </c>
    </row>
    <row r="116" spans="1:6" ht="62.25" customHeight="1">
      <c r="A116" s="52" t="s">
        <v>415</v>
      </c>
      <c r="B116" s="4" t="s">
        <v>417</v>
      </c>
      <c r="C116" s="4">
        <v>100</v>
      </c>
      <c r="D116" s="14">
        <v>3227700</v>
      </c>
      <c r="E116" s="14"/>
      <c r="F116" s="14">
        <f t="shared" si="2"/>
        <v>3227700</v>
      </c>
    </row>
    <row r="117" spans="1:6" ht="47.25" customHeight="1">
      <c r="A117" s="52" t="s">
        <v>416</v>
      </c>
      <c r="B117" s="4" t="s">
        <v>417</v>
      </c>
      <c r="C117" s="4">
        <v>200</v>
      </c>
      <c r="D117" s="14">
        <v>96195.83</v>
      </c>
      <c r="E117" s="14"/>
      <c r="F117" s="14">
        <f t="shared" si="2"/>
        <v>96195.83</v>
      </c>
    </row>
    <row r="118" spans="1:6" ht="30" customHeight="1">
      <c r="A118" s="52" t="s">
        <v>418</v>
      </c>
      <c r="B118" s="4" t="s">
        <v>417</v>
      </c>
      <c r="C118" s="4">
        <v>800</v>
      </c>
      <c r="D118" s="14">
        <v>400</v>
      </c>
      <c r="E118" s="14"/>
      <c r="F118" s="14">
        <f t="shared" si="2"/>
        <v>400</v>
      </c>
    </row>
    <row r="119" spans="1:6" ht="61.5" customHeight="1">
      <c r="A119" s="52" t="s">
        <v>419</v>
      </c>
      <c r="B119" s="4" t="s">
        <v>420</v>
      </c>
      <c r="C119" s="4">
        <v>200</v>
      </c>
      <c r="D119" s="14">
        <v>297356</v>
      </c>
      <c r="E119" s="14"/>
      <c r="F119" s="14">
        <f t="shared" si="2"/>
        <v>297356</v>
      </c>
    </row>
    <row r="120" spans="1:6" ht="81" customHeight="1">
      <c r="A120" s="57" t="s">
        <v>425</v>
      </c>
      <c r="B120" s="4" t="s">
        <v>422</v>
      </c>
      <c r="C120" s="4">
        <v>100</v>
      </c>
      <c r="D120" s="14">
        <v>13300</v>
      </c>
      <c r="E120" s="14"/>
      <c r="F120" s="14">
        <f t="shared" si="2"/>
        <v>13300</v>
      </c>
    </row>
    <row r="121" spans="1:6" ht="81" customHeight="1">
      <c r="A121" s="57" t="s">
        <v>152</v>
      </c>
      <c r="B121" s="4" t="s">
        <v>423</v>
      </c>
      <c r="C121" s="4">
        <v>100</v>
      </c>
      <c r="D121" s="14">
        <v>32500</v>
      </c>
      <c r="E121" s="14"/>
      <c r="F121" s="14">
        <f t="shared" si="2"/>
        <v>32500</v>
      </c>
    </row>
    <row r="122" spans="1:6" ht="78.75" customHeight="1">
      <c r="A122" s="57" t="s">
        <v>153</v>
      </c>
      <c r="B122" s="4" t="s">
        <v>424</v>
      </c>
      <c r="C122" s="4">
        <v>100</v>
      </c>
      <c r="D122" s="14">
        <v>11800</v>
      </c>
      <c r="E122" s="14"/>
      <c r="F122" s="14">
        <f t="shared" si="2"/>
        <v>11800</v>
      </c>
    </row>
    <row r="123" spans="1:6" ht="78.75" customHeight="1">
      <c r="A123" s="57" t="s">
        <v>154</v>
      </c>
      <c r="B123" s="4" t="s">
        <v>421</v>
      </c>
      <c r="C123" s="4">
        <v>100</v>
      </c>
      <c r="D123" s="14">
        <v>22900</v>
      </c>
      <c r="E123" s="14"/>
      <c r="F123" s="14">
        <f t="shared" si="2"/>
        <v>22900</v>
      </c>
    </row>
    <row r="124" spans="1:6" ht="32.25" customHeight="1">
      <c r="A124" s="57" t="s">
        <v>373</v>
      </c>
      <c r="B124" s="4" t="s">
        <v>372</v>
      </c>
      <c r="C124" s="4">
        <v>700</v>
      </c>
      <c r="D124" s="14">
        <v>400000</v>
      </c>
      <c r="E124" s="14"/>
      <c r="F124" s="14">
        <f t="shared" si="2"/>
        <v>400000</v>
      </c>
    </row>
    <row r="125" spans="1:6" ht="48.75" customHeight="1">
      <c r="A125" s="51" t="s">
        <v>29</v>
      </c>
      <c r="B125" s="34" t="s">
        <v>30</v>
      </c>
      <c r="C125" s="34"/>
      <c r="D125" s="37">
        <f>SUM(D126:D134)</f>
        <v>2227755.3</v>
      </c>
      <c r="E125" s="37">
        <f>SUM(E126:E134)</f>
        <v>0</v>
      </c>
      <c r="F125" s="37">
        <f t="shared" si="2"/>
        <v>2227755.3</v>
      </c>
    </row>
    <row r="126" spans="1:6" ht="62.25" customHeight="1">
      <c r="A126" s="52" t="s">
        <v>415</v>
      </c>
      <c r="B126" s="4" t="s">
        <v>155</v>
      </c>
      <c r="C126" s="4">
        <v>100</v>
      </c>
      <c r="D126" s="14">
        <v>1811003.95</v>
      </c>
      <c r="E126" s="14"/>
      <c r="F126" s="14">
        <f t="shared" si="2"/>
        <v>1811003.95</v>
      </c>
    </row>
    <row r="127" spans="1:6" ht="47.25" customHeight="1">
      <c r="A127" s="52" t="s">
        <v>416</v>
      </c>
      <c r="B127" s="4" t="s">
        <v>155</v>
      </c>
      <c r="C127" s="4">
        <v>200</v>
      </c>
      <c r="D127" s="14">
        <v>87300</v>
      </c>
      <c r="E127" s="14"/>
      <c r="F127" s="14">
        <f t="shared" si="2"/>
        <v>87300</v>
      </c>
    </row>
    <row r="128" spans="1:6" ht="33" customHeight="1">
      <c r="A128" s="52" t="s">
        <v>37</v>
      </c>
      <c r="B128" s="4" t="s">
        <v>155</v>
      </c>
      <c r="C128" s="4">
        <v>300</v>
      </c>
      <c r="D128" s="14">
        <v>13252.05</v>
      </c>
      <c r="E128" s="14"/>
      <c r="F128" s="14">
        <f t="shared" si="2"/>
        <v>13252.05</v>
      </c>
    </row>
    <row r="129" spans="1:6" ht="60.75" customHeight="1">
      <c r="A129" s="52" t="s">
        <v>433</v>
      </c>
      <c r="B129" s="4" t="s">
        <v>434</v>
      </c>
      <c r="C129" s="4">
        <v>200</v>
      </c>
      <c r="D129" s="14">
        <v>100000</v>
      </c>
      <c r="E129" s="14"/>
      <c r="F129" s="14">
        <f t="shared" si="2"/>
        <v>100000</v>
      </c>
    </row>
    <row r="130" spans="1:6" ht="46.5" customHeight="1">
      <c r="A130" s="60" t="s">
        <v>11</v>
      </c>
      <c r="B130" s="5" t="s">
        <v>254</v>
      </c>
      <c r="C130" s="4">
        <v>200</v>
      </c>
      <c r="D130" s="14">
        <v>165399.3</v>
      </c>
      <c r="E130" s="14"/>
      <c r="F130" s="14">
        <f t="shared" si="2"/>
        <v>165399.3</v>
      </c>
    </row>
    <row r="131" spans="1:6" ht="96" customHeight="1">
      <c r="A131" s="57" t="s">
        <v>435</v>
      </c>
      <c r="B131" s="4" t="s">
        <v>184</v>
      </c>
      <c r="C131" s="4">
        <v>100</v>
      </c>
      <c r="D131" s="14">
        <v>12700</v>
      </c>
      <c r="E131" s="14"/>
      <c r="F131" s="14">
        <f t="shared" si="2"/>
        <v>12700</v>
      </c>
    </row>
    <row r="132" spans="1:6" ht="96" customHeight="1">
      <c r="A132" s="57" t="s">
        <v>181</v>
      </c>
      <c r="B132" s="4" t="s">
        <v>185</v>
      </c>
      <c r="C132" s="4">
        <v>100</v>
      </c>
      <c r="D132" s="14">
        <v>12700</v>
      </c>
      <c r="E132" s="14"/>
      <c r="F132" s="14">
        <f t="shared" si="2"/>
        <v>12700</v>
      </c>
    </row>
    <row r="133" spans="1:6" ht="97.5" customHeight="1">
      <c r="A133" s="57" t="s">
        <v>182</v>
      </c>
      <c r="B133" s="4" t="s">
        <v>186</v>
      </c>
      <c r="C133" s="4">
        <v>100</v>
      </c>
      <c r="D133" s="14">
        <v>12700</v>
      </c>
      <c r="E133" s="14"/>
      <c r="F133" s="14">
        <f t="shared" si="2"/>
        <v>12700</v>
      </c>
    </row>
    <row r="134" spans="1:6" ht="96" customHeight="1">
      <c r="A134" s="57" t="s">
        <v>183</v>
      </c>
      <c r="B134" s="4" t="s">
        <v>187</v>
      </c>
      <c r="C134" s="4">
        <v>100</v>
      </c>
      <c r="D134" s="14">
        <v>12700</v>
      </c>
      <c r="E134" s="14"/>
      <c r="F134" s="14">
        <f t="shared" si="2"/>
        <v>12700</v>
      </c>
    </row>
    <row r="135" spans="1:6" ht="31.5" customHeight="1">
      <c r="A135" s="56" t="s">
        <v>31</v>
      </c>
      <c r="B135" s="34" t="s">
        <v>32</v>
      </c>
      <c r="C135" s="34"/>
      <c r="D135" s="37">
        <f>SUM(D136:D139)</f>
        <v>1926639</v>
      </c>
      <c r="E135" s="37">
        <f>SUM(E136:E139)</f>
        <v>0</v>
      </c>
      <c r="F135" s="37">
        <f t="shared" si="2"/>
        <v>1926639</v>
      </c>
    </row>
    <row r="136" spans="1:6" ht="62.25" customHeight="1">
      <c r="A136" s="52" t="s">
        <v>415</v>
      </c>
      <c r="B136" s="4" t="s">
        <v>188</v>
      </c>
      <c r="C136" s="4">
        <v>100</v>
      </c>
      <c r="D136" s="14">
        <v>1781600</v>
      </c>
      <c r="E136" s="14"/>
      <c r="F136" s="14">
        <f t="shared" si="2"/>
        <v>1781600</v>
      </c>
    </row>
    <row r="137" spans="1:6" ht="47.25" customHeight="1">
      <c r="A137" s="52" t="s">
        <v>416</v>
      </c>
      <c r="B137" s="4" t="s">
        <v>188</v>
      </c>
      <c r="C137" s="4">
        <v>200</v>
      </c>
      <c r="D137" s="14">
        <v>95700</v>
      </c>
      <c r="E137" s="14"/>
      <c r="F137" s="14">
        <f t="shared" si="2"/>
        <v>95700</v>
      </c>
    </row>
    <row r="138" spans="1:6" ht="47.25" customHeight="1">
      <c r="A138" s="52" t="s">
        <v>416</v>
      </c>
      <c r="B138" s="4" t="s">
        <v>462</v>
      </c>
      <c r="C138" s="4">
        <v>200</v>
      </c>
      <c r="D138" s="14">
        <v>32339</v>
      </c>
      <c r="E138" s="14"/>
      <c r="F138" s="14">
        <f t="shared" si="2"/>
        <v>32339</v>
      </c>
    </row>
    <row r="139" spans="1:6" ht="31.5" customHeight="1">
      <c r="A139" s="52" t="s">
        <v>418</v>
      </c>
      <c r="B139" s="4" t="s">
        <v>188</v>
      </c>
      <c r="C139" s="4">
        <v>800</v>
      </c>
      <c r="D139" s="14">
        <v>17000</v>
      </c>
      <c r="E139" s="14"/>
      <c r="F139" s="14">
        <f t="shared" si="2"/>
        <v>17000</v>
      </c>
    </row>
    <row r="140" spans="1:6" ht="78.75" customHeight="1">
      <c r="A140" s="56" t="s">
        <v>33</v>
      </c>
      <c r="B140" s="34" t="s">
        <v>34</v>
      </c>
      <c r="C140" s="34"/>
      <c r="D140" s="37">
        <f>SUM(D141:D144)</f>
        <v>10750510.120000001</v>
      </c>
      <c r="E140" s="37">
        <f>SUM(E141:E144)</f>
        <v>0</v>
      </c>
      <c r="F140" s="37">
        <f t="shared" si="2"/>
        <v>10750510.120000001</v>
      </c>
    </row>
    <row r="141" spans="1:6" ht="47.25" customHeight="1">
      <c r="A141" s="55" t="s">
        <v>367</v>
      </c>
      <c r="B141" s="4" t="s">
        <v>189</v>
      </c>
      <c r="C141" s="4">
        <v>600</v>
      </c>
      <c r="D141" s="14">
        <v>4410035</v>
      </c>
      <c r="E141" s="14"/>
      <c r="F141" s="14">
        <f t="shared" si="2"/>
        <v>4410035</v>
      </c>
    </row>
    <row r="142" spans="1:6" ht="47.25" customHeight="1">
      <c r="A142" s="55" t="s">
        <v>367</v>
      </c>
      <c r="B142" s="4" t="s">
        <v>467</v>
      </c>
      <c r="C142" s="4">
        <v>600</v>
      </c>
      <c r="D142" s="14">
        <v>558331.12</v>
      </c>
      <c r="E142" s="14"/>
      <c r="F142" s="14">
        <f t="shared" si="2"/>
        <v>558331.12</v>
      </c>
    </row>
    <row r="143" spans="1:6" ht="63.75" customHeight="1">
      <c r="A143" s="52" t="s">
        <v>415</v>
      </c>
      <c r="B143" s="4" t="s">
        <v>190</v>
      </c>
      <c r="C143" s="4">
        <v>100</v>
      </c>
      <c r="D143" s="14">
        <v>5628200</v>
      </c>
      <c r="E143" s="14"/>
      <c r="F143" s="14">
        <f t="shared" si="2"/>
        <v>5628200</v>
      </c>
    </row>
    <row r="144" spans="1:6" ht="47.25" customHeight="1">
      <c r="A144" s="52" t="s">
        <v>416</v>
      </c>
      <c r="B144" s="4" t="s">
        <v>190</v>
      </c>
      <c r="C144" s="4">
        <v>200</v>
      </c>
      <c r="D144" s="14">
        <v>153944</v>
      </c>
      <c r="E144" s="14"/>
      <c r="F144" s="14">
        <f t="shared" si="2"/>
        <v>153944</v>
      </c>
    </row>
    <row r="145" spans="1:6" ht="48.75" customHeight="1">
      <c r="A145" s="56" t="s">
        <v>35</v>
      </c>
      <c r="B145" s="34" t="s">
        <v>36</v>
      </c>
      <c r="C145" s="34"/>
      <c r="D145" s="37">
        <f>SUM(D146:D165)</f>
        <v>15845100</v>
      </c>
      <c r="E145" s="37">
        <f>SUM(E146:E165)</f>
        <v>0</v>
      </c>
      <c r="F145" s="37">
        <f t="shared" si="2"/>
        <v>15845100</v>
      </c>
    </row>
    <row r="146" spans="1:6" s="21" customFormat="1" ht="64.5" customHeight="1">
      <c r="A146" s="58" t="s">
        <v>303</v>
      </c>
      <c r="B146" s="4" t="s">
        <v>302</v>
      </c>
      <c r="C146" s="4">
        <v>100</v>
      </c>
      <c r="D146" s="14">
        <v>1121000</v>
      </c>
      <c r="E146" s="14"/>
      <c r="F146" s="14">
        <f t="shared" si="2"/>
        <v>1121000</v>
      </c>
    </row>
    <row r="147" spans="1:6" ht="62.25" customHeight="1">
      <c r="A147" s="52" t="s">
        <v>415</v>
      </c>
      <c r="B147" s="4" t="s">
        <v>191</v>
      </c>
      <c r="C147" s="4">
        <v>100</v>
      </c>
      <c r="D147" s="14">
        <v>10448481</v>
      </c>
      <c r="E147" s="14"/>
      <c r="F147" s="14">
        <f t="shared" si="2"/>
        <v>10448481</v>
      </c>
    </row>
    <row r="148" spans="1:6" ht="47.25" customHeight="1">
      <c r="A148" s="52" t="s">
        <v>416</v>
      </c>
      <c r="B148" s="4" t="s">
        <v>191</v>
      </c>
      <c r="C148" s="4">
        <v>200</v>
      </c>
      <c r="D148" s="14">
        <v>1894700</v>
      </c>
      <c r="E148" s="14"/>
      <c r="F148" s="14">
        <f t="shared" si="2"/>
        <v>1894700</v>
      </c>
    </row>
    <row r="149" spans="1:6" ht="47.25" customHeight="1">
      <c r="A149" s="52" t="s">
        <v>416</v>
      </c>
      <c r="B149" s="4" t="s">
        <v>470</v>
      </c>
      <c r="C149" s="4">
        <v>200</v>
      </c>
      <c r="D149" s="14">
        <v>181361</v>
      </c>
      <c r="E149" s="14"/>
      <c r="F149" s="14">
        <f t="shared" si="2"/>
        <v>181361</v>
      </c>
    </row>
    <row r="150" spans="1:6" ht="30.75" customHeight="1">
      <c r="A150" s="52" t="s">
        <v>418</v>
      </c>
      <c r="B150" s="4" t="s">
        <v>191</v>
      </c>
      <c r="C150" s="4">
        <v>800</v>
      </c>
      <c r="D150" s="14">
        <v>35300</v>
      </c>
      <c r="E150" s="14"/>
      <c r="F150" s="14">
        <f t="shared" si="2"/>
        <v>35300</v>
      </c>
    </row>
    <row r="151" spans="1:6" ht="78.75" customHeight="1">
      <c r="A151" s="57" t="s">
        <v>440</v>
      </c>
      <c r="B151" s="4" t="s">
        <v>441</v>
      </c>
      <c r="C151" s="4">
        <v>200</v>
      </c>
      <c r="D151" s="14">
        <v>26500</v>
      </c>
      <c r="E151" s="14"/>
      <c r="F151" s="14">
        <f t="shared" si="2"/>
        <v>26500</v>
      </c>
    </row>
    <row r="152" spans="1:6" ht="47.25" customHeight="1">
      <c r="A152" s="57" t="s">
        <v>192</v>
      </c>
      <c r="B152" s="4" t="s">
        <v>193</v>
      </c>
      <c r="C152" s="4">
        <v>200</v>
      </c>
      <c r="D152" s="14">
        <v>250000</v>
      </c>
      <c r="E152" s="14"/>
      <c r="F152" s="14">
        <f t="shared" si="2"/>
        <v>250000</v>
      </c>
    </row>
    <row r="153" spans="1:6" ht="47.25" customHeight="1">
      <c r="A153" s="57" t="s">
        <v>192</v>
      </c>
      <c r="B153" s="4" t="s">
        <v>471</v>
      </c>
      <c r="C153" s="4">
        <v>200</v>
      </c>
      <c r="D153" s="14">
        <v>42958</v>
      </c>
      <c r="E153" s="14"/>
      <c r="F153" s="14">
        <f t="shared" si="2"/>
        <v>42958</v>
      </c>
    </row>
    <row r="154" spans="1:6" ht="32.25" customHeight="1">
      <c r="A154" s="52" t="s">
        <v>454</v>
      </c>
      <c r="B154" s="4" t="s">
        <v>455</v>
      </c>
      <c r="C154" s="4">
        <v>200</v>
      </c>
      <c r="D154" s="14">
        <v>244000</v>
      </c>
      <c r="E154" s="14"/>
      <c r="F154" s="14">
        <f t="shared" si="2"/>
        <v>244000</v>
      </c>
    </row>
    <row r="155" spans="1:6" s="21" customFormat="1" ht="46.5" customHeight="1">
      <c r="A155" s="60" t="s">
        <v>68</v>
      </c>
      <c r="B155" s="5" t="s">
        <v>455</v>
      </c>
      <c r="C155" s="5">
        <v>600</v>
      </c>
      <c r="D155" s="14">
        <v>6000</v>
      </c>
      <c r="E155" s="14"/>
      <c r="F155" s="14">
        <f>D155+E155</f>
        <v>6000</v>
      </c>
    </row>
    <row r="156" spans="1:6" ht="47.25" customHeight="1">
      <c r="A156" s="52" t="s">
        <v>456</v>
      </c>
      <c r="B156" s="4" t="s">
        <v>457</v>
      </c>
      <c r="C156" s="4">
        <v>300</v>
      </c>
      <c r="D156" s="14">
        <v>40000</v>
      </c>
      <c r="E156" s="14"/>
      <c r="F156" s="14">
        <f t="shared" si="2"/>
        <v>40000</v>
      </c>
    </row>
    <row r="157" spans="1:6" ht="31.5" customHeight="1">
      <c r="A157" s="52" t="s">
        <v>477</v>
      </c>
      <c r="B157" s="4" t="s">
        <v>458</v>
      </c>
      <c r="C157" s="4">
        <v>300</v>
      </c>
      <c r="D157" s="14">
        <v>1407300</v>
      </c>
      <c r="E157" s="14"/>
      <c r="F157" s="14">
        <f t="shared" si="2"/>
        <v>1407300</v>
      </c>
    </row>
    <row r="158" spans="1:6" ht="94.5" customHeight="1">
      <c r="A158" s="55" t="s">
        <v>240</v>
      </c>
      <c r="B158" s="4" t="s">
        <v>241</v>
      </c>
      <c r="C158" s="4">
        <v>100</v>
      </c>
      <c r="D158" s="14">
        <v>16200</v>
      </c>
      <c r="E158" s="14"/>
      <c r="F158" s="14">
        <f t="shared" si="2"/>
        <v>16200</v>
      </c>
    </row>
    <row r="159" spans="1:6" ht="93.75" customHeight="1">
      <c r="A159" s="55" t="s">
        <v>38</v>
      </c>
      <c r="B159" s="4" t="s">
        <v>39</v>
      </c>
      <c r="C159" s="4">
        <v>100</v>
      </c>
      <c r="D159" s="14">
        <v>39700</v>
      </c>
      <c r="E159" s="14"/>
      <c r="F159" s="14">
        <f t="shared" si="2"/>
        <v>39700</v>
      </c>
    </row>
    <row r="160" spans="1:6" ht="94.5" customHeight="1">
      <c r="A160" s="55" t="s">
        <v>40</v>
      </c>
      <c r="B160" s="4" t="s">
        <v>41</v>
      </c>
      <c r="C160" s="4">
        <v>100</v>
      </c>
      <c r="D160" s="14">
        <v>14300</v>
      </c>
      <c r="E160" s="14"/>
      <c r="F160" s="14">
        <f t="shared" si="2"/>
        <v>14300</v>
      </c>
    </row>
    <row r="161" spans="1:6" ht="95.25" customHeight="1">
      <c r="A161" s="55" t="s">
        <v>42</v>
      </c>
      <c r="B161" s="4" t="s">
        <v>43</v>
      </c>
      <c r="C161" s="4">
        <v>100</v>
      </c>
      <c r="D161" s="14">
        <v>27900</v>
      </c>
      <c r="E161" s="14"/>
      <c r="F161" s="14">
        <f t="shared" si="2"/>
        <v>27900</v>
      </c>
    </row>
    <row r="162" spans="1:6" ht="93" customHeight="1">
      <c r="A162" s="55" t="s">
        <v>305</v>
      </c>
      <c r="B162" s="4" t="s">
        <v>306</v>
      </c>
      <c r="C162" s="4">
        <v>100</v>
      </c>
      <c r="D162" s="14">
        <v>8100</v>
      </c>
      <c r="E162" s="14"/>
      <c r="F162" s="14">
        <f t="shared" si="2"/>
        <v>8100</v>
      </c>
    </row>
    <row r="163" spans="1:6" ht="94.5" customHeight="1">
      <c r="A163" s="55" t="s">
        <v>286</v>
      </c>
      <c r="B163" s="4" t="s">
        <v>287</v>
      </c>
      <c r="C163" s="4">
        <v>100</v>
      </c>
      <c r="D163" s="14">
        <v>20200</v>
      </c>
      <c r="E163" s="14"/>
      <c r="F163" s="14">
        <f t="shared" si="2"/>
        <v>20200</v>
      </c>
    </row>
    <row r="164" spans="1:6" ht="93" customHeight="1">
      <c r="A164" s="55" t="s">
        <v>288</v>
      </c>
      <c r="B164" s="4" t="s">
        <v>289</v>
      </c>
      <c r="C164" s="4">
        <v>100</v>
      </c>
      <c r="D164" s="14">
        <v>7100</v>
      </c>
      <c r="E164" s="14"/>
      <c r="F164" s="14">
        <f t="shared" si="2"/>
        <v>7100</v>
      </c>
    </row>
    <row r="165" spans="1:6" ht="93" customHeight="1">
      <c r="A165" s="55" t="s">
        <v>290</v>
      </c>
      <c r="B165" s="4" t="s">
        <v>291</v>
      </c>
      <c r="C165" s="4">
        <v>100</v>
      </c>
      <c r="D165" s="14">
        <v>14000</v>
      </c>
      <c r="E165" s="14"/>
      <c r="F165" s="14">
        <f t="shared" si="2"/>
        <v>14000</v>
      </c>
    </row>
    <row r="166" spans="1:6" s="19" customFormat="1" ht="75.75" customHeight="1">
      <c r="A166" s="17" t="s">
        <v>239</v>
      </c>
      <c r="B166" s="18" t="s">
        <v>484</v>
      </c>
      <c r="C166" s="18"/>
      <c r="D166" s="20">
        <f>D167+D179+D175</f>
        <v>17704399.66</v>
      </c>
      <c r="E166" s="20">
        <f>E167+E179+E175</f>
        <v>0</v>
      </c>
      <c r="F166" s="20">
        <f>F167+F179+F175</f>
        <v>17704399.66</v>
      </c>
    </row>
    <row r="167" spans="1:6" ht="62.25" customHeight="1">
      <c r="A167" s="59" t="s">
        <v>319</v>
      </c>
      <c r="B167" s="22" t="s">
        <v>207</v>
      </c>
      <c r="C167" s="6"/>
      <c r="D167" s="26">
        <f>SUM(D169:D174)</f>
        <v>14894649</v>
      </c>
      <c r="E167" s="26">
        <f>SUM(E169:E174)</f>
        <v>0</v>
      </c>
      <c r="F167" s="69">
        <f>D167+E167</f>
        <v>14894649</v>
      </c>
    </row>
    <row r="168" spans="1:6" ht="33" customHeight="1">
      <c r="A168" s="51" t="s">
        <v>320</v>
      </c>
      <c r="B168" s="34" t="s">
        <v>321</v>
      </c>
      <c r="C168" s="34"/>
      <c r="D168" s="36">
        <f>SUM(D169:D174)</f>
        <v>14894649</v>
      </c>
      <c r="E168" s="36">
        <f>SUM(E169:E174)</f>
        <v>0</v>
      </c>
      <c r="F168" s="37">
        <f>D168+E168</f>
        <v>14894649</v>
      </c>
    </row>
    <row r="169" spans="1:6" ht="46.5" customHeight="1">
      <c r="A169" s="55" t="s">
        <v>203</v>
      </c>
      <c r="B169" s="5" t="s">
        <v>204</v>
      </c>
      <c r="C169" s="5">
        <v>200</v>
      </c>
      <c r="D169" s="13">
        <v>50000</v>
      </c>
      <c r="E169" s="13"/>
      <c r="F169" s="14">
        <f t="shared" si="2"/>
        <v>50000</v>
      </c>
    </row>
    <row r="170" spans="1:6" ht="33" customHeight="1">
      <c r="A170" s="70" t="s">
        <v>12</v>
      </c>
      <c r="B170" s="5" t="s">
        <v>2</v>
      </c>
      <c r="C170" s="5">
        <v>200</v>
      </c>
      <c r="D170" s="13">
        <v>3000</v>
      </c>
      <c r="E170" s="13"/>
      <c r="F170" s="14">
        <f t="shared" si="2"/>
        <v>3000</v>
      </c>
    </row>
    <row r="171" spans="1:6" ht="64.5" customHeight="1">
      <c r="A171" s="76" t="s">
        <v>281</v>
      </c>
      <c r="B171" s="77" t="s">
        <v>359</v>
      </c>
      <c r="C171" s="5">
        <v>200</v>
      </c>
      <c r="D171" s="13">
        <v>157244</v>
      </c>
      <c r="E171" s="13"/>
      <c r="F171" s="14">
        <f t="shared" si="2"/>
        <v>157244</v>
      </c>
    </row>
    <row r="172" spans="1:6" ht="48.75" customHeight="1">
      <c r="A172" s="70" t="s">
        <v>499</v>
      </c>
      <c r="B172" s="5" t="s">
        <v>500</v>
      </c>
      <c r="C172" s="5">
        <v>200</v>
      </c>
      <c r="D172" s="13">
        <v>102118</v>
      </c>
      <c r="E172" s="13"/>
      <c r="F172" s="14">
        <f t="shared" si="2"/>
        <v>102118</v>
      </c>
    </row>
    <row r="173" spans="1:6" ht="61.5" customHeight="1">
      <c r="A173" s="75" t="s">
        <v>340</v>
      </c>
      <c r="B173" s="4" t="s">
        <v>47</v>
      </c>
      <c r="C173" s="4">
        <v>400</v>
      </c>
      <c r="D173" s="13">
        <v>13853173</v>
      </c>
      <c r="E173" s="13"/>
      <c r="F173" s="14">
        <f t="shared" si="2"/>
        <v>13853173</v>
      </c>
    </row>
    <row r="174" spans="1:6" ht="50.25" customHeight="1">
      <c r="A174" s="55" t="s">
        <v>205</v>
      </c>
      <c r="B174" s="4" t="s">
        <v>206</v>
      </c>
      <c r="C174" s="4">
        <v>400</v>
      </c>
      <c r="D174" s="13">
        <v>729114</v>
      </c>
      <c r="E174" s="13"/>
      <c r="F174" s="14">
        <f aca="true" t="shared" si="3" ref="F174:F249">D174+E174</f>
        <v>729114</v>
      </c>
    </row>
    <row r="175" spans="1:6" ht="46.5" customHeight="1">
      <c r="A175" s="72" t="s">
        <v>127</v>
      </c>
      <c r="B175" s="22" t="s">
        <v>128</v>
      </c>
      <c r="C175" s="22"/>
      <c r="D175" s="69">
        <f>D176</f>
        <v>1255953.06</v>
      </c>
      <c r="E175" s="69">
        <f>E176</f>
        <v>0</v>
      </c>
      <c r="F175" s="69">
        <f>F176</f>
        <v>1255953.06</v>
      </c>
    </row>
    <row r="176" spans="1:6" ht="32.25" customHeight="1">
      <c r="A176" s="73" t="s">
        <v>129</v>
      </c>
      <c r="B176" s="34" t="s">
        <v>130</v>
      </c>
      <c r="C176" s="34"/>
      <c r="D176" s="37">
        <f>SUM(D177:D178)</f>
        <v>1255953.06</v>
      </c>
      <c r="E176" s="37">
        <f>E178+E177</f>
        <v>0</v>
      </c>
      <c r="F176" s="37">
        <f>F178+F177</f>
        <v>1255953.06</v>
      </c>
    </row>
    <row r="177" spans="1:6" ht="49.5" customHeight="1">
      <c r="A177" s="78" t="s">
        <v>18</v>
      </c>
      <c r="B177" s="5" t="s">
        <v>360</v>
      </c>
      <c r="C177" s="5">
        <v>300</v>
      </c>
      <c r="D177" s="14">
        <v>655953.06</v>
      </c>
      <c r="E177" s="14"/>
      <c r="F177" s="14">
        <f>D177+E177</f>
        <v>655953.06</v>
      </c>
    </row>
    <row r="178" spans="1:6" ht="78.75" customHeight="1">
      <c r="A178" s="52" t="s">
        <v>131</v>
      </c>
      <c r="B178" s="5" t="s">
        <v>133</v>
      </c>
      <c r="C178" s="4">
        <v>300</v>
      </c>
      <c r="D178" s="13">
        <v>600000</v>
      </c>
      <c r="E178" s="13"/>
      <c r="F178" s="14">
        <f>D178+E178</f>
        <v>600000</v>
      </c>
    </row>
    <row r="179" spans="1:6" ht="75" customHeight="1">
      <c r="A179" s="23" t="s">
        <v>167</v>
      </c>
      <c r="B179" s="34" t="s">
        <v>208</v>
      </c>
      <c r="C179" s="34"/>
      <c r="D179" s="36">
        <f>D180</f>
        <v>1553797.6</v>
      </c>
      <c r="E179" s="36">
        <f>E180</f>
        <v>0</v>
      </c>
      <c r="F179" s="36">
        <f>F180</f>
        <v>1553797.6</v>
      </c>
    </row>
    <row r="180" spans="1:6" ht="33" customHeight="1">
      <c r="A180" s="51" t="s">
        <v>307</v>
      </c>
      <c r="B180" s="34" t="s">
        <v>308</v>
      </c>
      <c r="C180" s="34"/>
      <c r="D180" s="36">
        <f>SUM(D181:D183)</f>
        <v>1553797.6</v>
      </c>
      <c r="E180" s="36">
        <f>SUM(E181:E183)</f>
        <v>0</v>
      </c>
      <c r="F180" s="36">
        <f>SUM(F181:F183)</f>
        <v>1553797.6</v>
      </c>
    </row>
    <row r="181" spans="1:6" s="79" customFormat="1" ht="66" customHeight="1">
      <c r="A181" s="60" t="s">
        <v>498</v>
      </c>
      <c r="B181" s="5" t="s">
        <v>497</v>
      </c>
      <c r="C181" s="5">
        <v>300</v>
      </c>
      <c r="D181" s="32">
        <v>1398297.6</v>
      </c>
      <c r="E181" s="32"/>
      <c r="F181" s="14">
        <f>D181+E181</f>
        <v>1398297.6</v>
      </c>
    </row>
    <row r="182" spans="1:6" ht="94.5" customHeight="1">
      <c r="A182" s="74" t="s">
        <v>132</v>
      </c>
      <c r="B182" s="5" t="s">
        <v>408</v>
      </c>
      <c r="C182" s="4">
        <v>300</v>
      </c>
      <c r="D182" s="13">
        <v>80500</v>
      </c>
      <c r="E182" s="13"/>
      <c r="F182" s="14">
        <f>D182+E182</f>
        <v>80500</v>
      </c>
    </row>
    <row r="183" spans="1:6" ht="80.25" customHeight="1">
      <c r="A183" s="71" t="s">
        <v>406</v>
      </c>
      <c r="B183" s="4" t="s">
        <v>407</v>
      </c>
      <c r="C183" s="4">
        <v>300</v>
      </c>
      <c r="D183" s="13">
        <v>75000</v>
      </c>
      <c r="E183" s="13"/>
      <c r="F183" s="14">
        <f>D183+E183</f>
        <v>75000</v>
      </c>
    </row>
    <row r="184" spans="1:6" ht="72.75" customHeight="1">
      <c r="A184" s="27" t="s">
        <v>209</v>
      </c>
      <c r="B184" s="18" t="s">
        <v>210</v>
      </c>
      <c r="C184" s="18"/>
      <c r="D184" s="20">
        <f>D185+D188</f>
        <v>6688322.86</v>
      </c>
      <c r="E184" s="20">
        <f>E185+E188</f>
        <v>0</v>
      </c>
      <c r="F184" s="67">
        <f t="shared" si="3"/>
        <v>6688322.86</v>
      </c>
    </row>
    <row r="185" spans="1:6" ht="48.75" customHeight="1">
      <c r="A185" s="51" t="s">
        <v>310</v>
      </c>
      <c r="B185" s="38" t="s">
        <v>309</v>
      </c>
      <c r="C185" s="38"/>
      <c r="D185" s="39">
        <f>SUM(D186:D187)</f>
        <v>6218245.86</v>
      </c>
      <c r="E185" s="39">
        <f>SUM(E186:E187)</f>
        <v>0</v>
      </c>
      <c r="F185" s="40">
        <f>D185+E185</f>
        <v>6218245.86</v>
      </c>
    </row>
    <row r="186" spans="1:6" ht="59.25" customHeight="1">
      <c r="A186" s="52" t="s">
        <v>211</v>
      </c>
      <c r="B186" s="4" t="s">
        <v>242</v>
      </c>
      <c r="C186" s="4">
        <v>800</v>
      </c>
      <c r="D186" s="13">
        <v>5760012.12</v>
      </c>
      <c r="E186" s="13"/>
      <c r="F186" s="14">
        <f t="shared" si="3"/>
        <v>5760012.12</v>
      </c>
    </row>
    <row r="187" spans="1:6" ht="60.75" customHeight="1">
      <c r="A187" s="52" t="s">
        <v>211</v>
      </c>
      <c r="B187" s="4" t="s">
        <v>472</v>
      </c>
      <c r="C187" s="4">
        <v>800</v>
      </c>
      <c r="D187" s="13">
        <v>458233.74</v>
      </c>
      <c r="E187" s="13"/>
      <c r="F187" s="14">
        <f t="shared" si="3"/>
        <v>458233.74</v>
      </c>
    </row>
    <row r="188" spans="1:6" ht="30.75" customHeight="1">
      <c r="A188" s="51" t="s">
        <v>474</v>
      </c>
      <c r="B188" s="38" t="s">
        <v>473</v>
      </c>
      <c r="C188" s="38"/>
      <c r="D188" s="39">
        <f>SUM(D189)</f>
        <v>470077</v>
      </c>
      <c r="E188" s="39">
        <f>SUM(E189)</f>
        <v>0</v>
      </c>
      <c r="F188" s="40">
        <f t="shared" si="3"/>
        <v>470077</v>
      </c>
    </row>
    <row r="189" spans="1:6" ht="45" customHeight="1">
      <c r="A189" s="52" t="s">
        <v>475</v>
      </c>
      <c r="B189" s="4" t="s">
        <v>476</v>
      </c>
      <c r="C189" s="4">
        <v>800</v>
      </c>
      <c r="D189" s="13">
        <v>470077</v>
      </c>
      <c r="E189" s="13"/>
      <c r="F189" s="14">
        <f t="shared" si="3"/>
        <v>470077</v>
      </c>
    </row>
    <row r="190" spans="1:6" ht="76.5" customHeight="1">
      <c r="A190" s="27" t="s">
        <v>223</v>
      </c>
      <c r="B190" s="18" t="s">
        <v>243</v>
      </c>
      <c r="C190" s="18"/>
      <c r="D190" s="20">
        <f>D191+D194+D196</f>
        <v>5928053.88</v>
      </c>
      <c r="E190" s="20">
        <f>E191+E194+E196</f>
        <v>332797.51</v>
      </c>
      <c r="F190" s="67">
        <f t="shared" si="3"/>
        <v>6260851.39</v>
      </c>
    </row>
    <row r="191" spans="1:6" ht="18" customHeight="1">
      <c r="A191" s="51" t="s">
        <v>311</v>
      </c>
      <c r="B191" s="38" t="s">
        <v>312</v>
      </c>
      <c r="C191" s="38"/>
      <c r="D191" s="39">
        <f>SUM(D192:D193)</f>
        <v>4300853.88</v>
      </c>
      <c r="E191" s="39">
        <f>SUM(E192:E193)</f>
        <v>332797.51</v>
      </c>
      <c r="F191" s="37">
        <f t="shared" si="3"/>
        <v>4633651.39</v>
      </c>
    </row>
    <row r="192" spans="1:6" s="21" customFormat="1" ht="30" customHeight="1">
      <c r="A192" s="60" t="s">
        <v>244</v>
      </c>
      <c r="B192" s="5" t="s">
        <v>245</v>
      </c>
      <c r="C192" s="5">
        <v>200</v>
      </c>
      <c r="D192" s="32">
        <v>50000</v>
      </c>
      <c r="E192" s="32"/>
      <c r="F192" s="14">
        <f t="shared" si="3"/>
        <v>50000</v>
      </c>
    </row>
    <row r="193" spans="1:6" ht="46.5" customHeight="1">
      <c r="A193" s="52" t="s">
        <v>246</v>
      </c>
      <c r="B193" s="4" t="s">
        <v>247</v>
      </c>
      <c r="C193" s="4">
        <v>200</v>
      </c>
      <c r="D193" s="13">
        <v>4250853.88</v>
      </c>
      <c r="E193" s="13">
        <v>332797.51</v>
      </c>
      <c r="F193" s="14">
        <f t="shared" si="3"/>
        <v>4583651.39</v>
      </c>
    </row>
    <row r="194" spans="1:6" ht="33" customHeight="1">
      <c r="A194" s="51" t="s">
        <v>313</v>
      </c>
      <c r="B194" s="38" t="s">
        <v>314</v>
      </c>
      <c r="C194" s="38"/>
      <c r="D194" s="40">
        <f>SUM(D195:D195)</f>
        <v>1527200</v>
      </c>
      <c r="E194" s="40">
        <f>SUM(E195:E195)</f>
        <v>0</v>
      </c>
      <c r="F194" s="40">
        <f t="shared" si="3"/>
        <v>1527200</v>
      </c>
    </row>
    <row r="195" spans="1:6" ht="159.75" customHeight="1">
      <c r="A195" s="52" t="s">
        <v>48</v>
      </c>
      <c r="B195" s="4" t="s">
        <v>49</v>
      </c>
      <c r="C195" s="4">
        <v>500</v>
      </c>
      <c r="D195" s="13">
        <v>1527200</v>
      </c>
      <c r="E195" s="13"/>
      <c r="F195" s="14">
        <f t="shared" si="3"/>
        <v>1527200</v>
      </c>
    </row>
    <row r="196" spans="1:6" ht="31.5" customHeight="1">
      <c r="A196" s="56" t="s">
        <v>315</v>
      </c>
      <c r="B196" s="38" t="s">
        <v>316</v>
      </c>
      <c r="C196" s="38"/>
      <c r="D196" s="40">
        <f>SUM(D197:D197)</f>
        <v>100000</v>
      </c>
      <c r="E196" s="40">
        <f>SUM(E197:E197)</f>
        <v>0</v>
      </c>
      <c r="F196" s="40">
        <f t="shared" si="3"/>
        <v>100000</v>
      </c>
    </row>
    <row r="197" spans="1:6" ht="47.25" customHeight="1">
      <c r="A197" s="52" t="s">
        <v>50</v>
      </c>
      <c r="B197" s="4" t="s">
        <v>51</v>
      </c>
      <c r="C197" s="4">
        <v>200</v>
      </c>
      <c r="D197" s="13">
        <v>100000</v>
      </c>
      <c r="E197" s="13"/>
      <c r="F197" s="14">
        <f t="shared" si="3"/>
        <v>100000</v>
      </c>
    </row>
    <row r="198" spans="1:6" ht="56.25" customHeight="1">
      <c r="A198" s="27" t="s">
        <v>224</v>
      </c>
      <c r="B198" s="18" t="s">
        <v>53</v>
      </c>
      <c r="C198" s="18"/>
      <c r="D198" s="20">
        <f>D199+D206</f>
        <v>490000</v>
      </c>
      <c r="E198" s="20">
        <f>E199+E206</f>
        <v>0</v>
      </c>
      <c r="F198" s="67">
        <f>D198+E198</f>
        <v>490000</v>
      </c>
    </row>
    <row r="199" spans="1:6" s="19" customFormat="1" ht="27.75" customHeight="1">
      <c r="A199" s="23" t="s">
        <v>226</v>
      </c>
      <c r="B199" s="24" t="s">
        <v>87</v>
      </c>
      <c r="C199" s="24"/>
      <c r="D199" s="33">
        <f>SUM(D201:D205)</f>
        <v>382000</v>
      </c>
      <c r="E199" s="33">
        <f>SUM(E201:E205)</f>
        <v>0</v>
      </c>
      <c r="F199" s="69">
        <f t="shared" si="3"/>
        <v>382000</v>
      </c>
    </row>
    <row r="200" spans="1:6" s="19" customFormat="1" ht="33" customHeight="1">
      <c r="A200" s="51" t="s">
        <v>317</v>
      </c>
      <c r="B200" s="38" t="s">
        <v>318</v>
      </c>
      <c r="C200" s="38"/>
      <c r="D200" s="39">
        <f>SUM(D201:D205)</f>
        <v>382000</v>
      </c>
      <c r="E200" s="39">
        <f>SUM(E201:E205)</f>
        <v>0</v>
      </c>
      <c r="F200" s="37">
        <f t="shared" si="3"/>
        <v>382000</v>
      </c>
    </row>
    <row r="201" spans="1:6" ht="63.75" customHeight="1">
      <c r="A201" s="52" t="s">
        <v>52</v>
      </c>
      <c r="B201" s="4" t="s">
        <v>54</v>
      </c>
      <c r="C201" s="4">
        <v>600</v>
      </c>
      <c r="D201" s="14">
        <v>151000</v>
      </c>
      <c r="E201" s="14"/>
      <c r="F201" s="14">
        <f t="shared" si="3"/>
        <v>151000</v>
      </c>
    </row>
    <row r="202" spans="1:6" ht="47.25" customHeight="1">
      <c r="A202" s="52" t="s">
        <v>55</v>
      </c>
      <c r="B202" s="4" t="s">
        <v>56</v>
      </c>
      <c r="C202" s="4">
        <v>600</v>
      </c>
      <c r="D202" s="14">
        <v>105000</v>
      </c>
      <c r="E202" s="14"/>
      <c r="F202" s="14">
        <f t="shared" si="3"/>
        <v>105000</v>
      </c>
    </row>
    <row r="203" spans="1:6" ht="30.75" customHeight="1">
      <c r="A203" s="52" t="s">
        <v>353</v>
      </c>
      <c r="B203" s="4" t="s">
        <v>354</v>
      </c>
      <c r="C203" s="4">
        <v>200</v>
      </c>
      <c r="D203" s="14">
        <v>110000</v>
      </c>
      <c r="E203" s="14"/>
      <c r="F203" s="14">
        <f t="shared" si="3"/>
        <v>110000</v>
      </c>
    </row>
    <row r="204" spans="1:6" ht="32.25" customHeight="1">
      <c r="A204" s="52" t="s">
        <v>356</v>
      </c>
      <c r="B204" s="4" t="s">
        <v>355</v>
      </c>
      <c r="C204" s="4">
        <v>200</v>
      </c>
      <c r="D204" s="14">
        <v>6000</v>
      </c>
      <c r="E204" s="14"/>
      <c r="F204" s="14">
        <f t="shared" si="3"/>
        <v>6000</v>
      </c>
    </row>
    <row r="205" spans="1:6" ht="45.75" customHeight="1">
      <c r="A205" s="52" t="s">
        <v>357</v>
      </c>
      <c r="B205" s="4" t="s">
        <v>358</v>
      </c>
      <c r="C205" s="4">
        <v>300</v>
      </c>
      <c r="D205" s="14">
        <v>10000</v>
      </c>
      <c r="E205" s="14"/>
      <c r="F205" s="14">
        <f t="shared" si="3"/>
        <v>10000</v>
      </c>
    </row>
    <row r="206" spans="1:6" s="19" customFormat="1" ht="24" customHeight="1">
      <c r="A206" s="23" t="s">
        <v>225</v>
      </c>
      <c r="B206" s="24" t="s">
        <v>86</v>
      </c>
      <c r="C206" s="24"/>
      <c r="D206" s="25">
        <f>SUM(D208:D211)</f>
        <v>108000</v>
      </c>
      <c r="E206" s="25">
        <f>SUM(E208:E211)</f>
        <v>0</v>
      </c>
      <c r="F206" s="69">
        <f t="shared" si="3"/>
        <v>108000</v>
      </c>
    </row>
    <row r="207" spans="1:6" s="19" customFormat="1" ht="32.25" customHeight="1">
      <c r="A207" s="51" t="s">
        <v>57</v>
      </c>
      <c r="B207" s="38" t="s">
        <v>58</v>
      </c>
      <c r="C207" s="38"/>
      <c r="D207" s="40">
        <f>SUM(D208:D211)</f>
        <v>108000</v>
      </c>
      <c r="E207" s="40">
        <f>SUM(E208:E211)</f>
        <v>0</v>
      </c>
      <c r="F207" s="40">
        <f t="shared" si="3"/>
        <v>108000</v>
      </c>
    </row>
    <row r="208" spans="1:6" ht="48" customHeight="1">
      <c r="A208" s="52" t="s">
        <v>85</v>
      </c>
      <c r="B208" s="4" t="s">
        <v>90</v>
      </c>
      <c r="C208" s="4">
        <v>300</v>
      </c>
      <c r="D208" s="13">
        <v>73000</v>
      </c>
      <c r="E208" s="13"/>
      <c r="F208" s="14">
        <f t="shared" si="3"/>
        <v>73000</v>
      </c>
    </row>
    <row r="209" spans="1:6" ht="30" customHeight="1">
      <c r="A209" s="52" t="s">
        <v>1</v>
      </c>
      <c r="B209" s="4" t="s">
        <v>91</v>
      </c>
      <c r="C209" s="4">
        <v>200</v>
      </c>
      <c r="D209" s="13">
        <v>10000</v>
      </c>
      <c r="E209" s="13"/>
      <c r="F209" s="14">
        <f>D209+E209</f>
        <v>10000</v>
      </c>
    </row>
    <row r="210" spans="1:6" ht="30" customHeight="1">
      <c r="A210" s="52" t="s">
        <v>88</v>
      </c>
      <c r="B210" s="4" t="s">
        <v>91</v>
      </c>
      <c r="C210" s="4">
        <v>300</v>
      </c>
      <c r="D210" s="13">
        <v>10000</v>
      </c>
      <c r="E210" s="13"/>
      <c r="F210" s="14">
        <f t="shared" si="3"/>
        <v>10000</v>
      </c>
    </row>
    <row r="211" spans="1:6" ht="46.5" customHeight="1">
      <c r="A211" s="52" t="s">
        <v>89</v>
      </c>
      <c r="B211" s="4" t="s">
        <v>92</v>
      </c>
      <c r="C211" s="4">
        <v>200</v>
      </c>
      <c r="D211" s="14">
        <v>15000</v>
      </c>
      <c r="E211" s="14"/>
      <c r="F211" s="14">
        <f t="shared" si="3"/>
        <v>15000</v>
      </c>
    </row>
    <row r="212" spans="1:6" s="19" customFormat="1" ht="56.25" customHeight="1">
      <c r="A212" s="27" t="s">
        <v>235</v>
      </c>
      <c r="B212" s="18" t="s">
        <v>95</v>
      </c>
      <c r="C212" s="18"/>
      <c r="D212" s="20">
        <f>D213+D220</f>
        <v>8502098.29</v>
      </c>
      <c r="E212" s="20">
        <f>E213+E220</f>
        <v>0</v>
      </c>
      <c r="F212" s="67">
        <f t="shared" si="3"/>
        <v>8502098.29</v>
      </c>
    </row>
    <row r="213" spans="1:6" s="19" customFormat="1" ht="32.25" customHeight="1">
      <c r="A213" s="51" t="s">
        <v>60</v>
      </c>
      <c r="B213" s="38" t="s">
        <v>62</v>
      </c>
      <c r="C213" s="38"/>
      <c r="D213" s="39">
        <f>SUM(D214:D219)</f>
        <v>7824798.29</v>
      </c>
      <c r="E213" s="39">
        <f>SUM(E214:E219)</f>
        <v>0</v>
      </c>
      <c r="F213" s="40">
        <f>D213+E213</f>
        <v>7824798.29</v>
      </c>
    </row>
    <row r="214" spans="1:6" ht="61.5" customHeight="1">
      <c r="A214" s="52" t="s">
        <v>96</v>
      </c>
      <c r="B214" s="4" t="s">
        <v>97</v>
      </c>
      <c r="C214" s="4">
        <v>600</v>
      </c>
      <c r="D214" s="13">
        <v>5929886</v>
      </c>
      <c r="E214" s="13"/>
      <c r="F214" s="14">
        <f t="shared" si="3"/>
        <v>5929886</v>
      </c>
    </row>
    <row r="215" spans="1:6" ht="61.5" customHeight="1">
      <c r="A215" s="52" t="s">
        <v>96</v>
      </c>
      <c r="B215" s="4" t="s">
        <v>468</v>
      </c>
      <c r="C215" s="4">
        <v>600</v>
      </c>
      <c r="D215" s="13">
        <v>386209.29</v>
      </c>
      <c r="E215" s="13"/>
      <c r="F215" s="14">
        <f t="shared" si="3"/>
        <v>386209.29</v>
      </c>
    </row>
    <row r="216" spans="1:6" ht="91.5" customHeight="1">
      <c r="A216" s="52" t="s">
        <v>262</v>
      </c>
      <c r="B216" s="7" t="s">
        <v>261</v>
      </c>
      <c r="C216" s="4">
        <v>600</v>
      </c>
      <c r="D216" s="13">
        <v>204877</v>
      </c>
      <c r="E216" s="13"/>
      <c r="F216" s="14">
        <f t="shared" si="3"/>
        <v>204877</v>
      </c>
    </row>
    <row r="217" spans="1:6" ht="62.25" customHeight="1">
      <c r="A217" s="52" t="s">
        <v>98</v>
      </c>
      <c r="B217" s="7" t="s">
        <v>99</v>
      </c>
      <c r="C217" s="4">
        <v>600</v>
      </c>
      <c r="D217" s="13">
        <v>777504</v>
      </c>
      <c r="E217" s="13"/>
      <c r="F217" s="14">
        <f>D217+E217</f>
        <v>777504</v>
      </c>
    </row>
    <row r="218" spans="1:6" ht="46.5" customHeight="1">
      <c r="A218" s="52" t="s">
        <v>323</v>
      </c>
      <c r="B218" s="7" t="s">
        <v>260</v>
      </c>
      <c r="C218" s="4">
        <v>600</v>
      </c>
      <c r="D218" s="13">
        <v>500000</v>
      </c>
      <c r="E218" s="13"/>
      <c r="F218" s="14">
        <f>D218+E218</f>
        <v>500000</v>
      </c>
    </row>
    <row r="219" spans="1:6" ht="59.25" customHeight="1">
      <c r="A219" s="52" t="s">
        <v>322</v>
      </c>
      <c r="B219" s="7" t="s">
        <v>507</v>
      </c>
      <c r="C219" s="4">
        <v>600</v>
      </c>
      <c r="D219" s="13">
        <v>26322</v>
      </c>
      <c r="E219" s="13"/>
      <c r="F219" s="14">
        <f t="shared" si="3"/>
        <v>26322</v>
      </c>
    </row>
    <row r="220" spans="1:6" ht="32.25" customHeight="1">
      <c r="A220" s="51" t="s">
        <v>61</v>
      </c>
      <c r="B220" s="42" t="s">
        <v>63</v>
      </c>
      <c r="C220" s="34"/>
      <c r="D220" s="37">
        <f>SUM(D221:D226)</f>
        <v>677300</v>
      </c>
      <c r="E220" s="37">
        <f>SUM(E221:E226)</f>
        <v>0</v>
      </c>
      <c r="F220" s="37">
        <f t="shared" si="3"/>
        <v>677300</v>
      </c>
    </row>
    <row r="221" spans="1:6" ht="47.25" customHeight="1">
      <c r="A221" s="52" t="s">
        <v>386</v>
      </c>
      <c r="B221" s="4" t="s">
        <v>387</v>
      </c>
      <c r="C221" s="4">
        <v>600</v>
      </c>
      <c r="D221" s="14">
        <v>5000</v>
      </c>
      <c r="E221" s="14"/>
      <c r="F221" s="14">
        <f t="shared" si="3"/>
        <v>5000</v>
      </c>
    </row>
    <row r="222" spans="1:6" ht="61.5" customHeight="1">
      <c r="A222" s="52" t="s">
        <v>388</v>
      </c>
      <c r="B222" s="4" t="s">
        <v>389</v>
      </c>
      <c r="C222" s="4">
        <v>600</v>
      </c>
      <c r="D222" s="14">
        <v>10000</v>
      </c>
      <c r="E222" s="14"/>
      <c r="F222" s="14">
        <f t="shared" si="3"/>
        <v>10000</v>
      </c>
    </row>
    <row r="223" spans="1:6" ht="62.25" customHeight="1">
      <c r="A223" s="52" t="s">
        <v>390</v>
      </c>
      <c r="B223" s="4" t="s">
        <v>391</v>
      </c>
      <c r="C223" s="4">
        <v>600</v>
      </c>
      <c r="D223" s="14">
        <v>185000</v>
      </c>
      <c r="E223" s="14"/>
      <c r="F223" s="14">
        <f t="shared" si="3"/>
        <v>185000</v>
      </c>
    </row>
    <row r="224" spans="1:6" ht="45.75" customHeight="1">
      <c r="A224" s="52" t="s">
        <v>392</v>
      </c>
      <c r="B224" s="4" t="s">
        <v>393</v>
      </c>
      <c r="C224" s="4">
        <v>600</v>
      </c>
      <c r="D224" s="14">
        <v>5000</v>
      </c>
      <c r="E224" s="14"/>
      <c r="F224" s="14">
        <f t="shared" si="3"/>
        <v>5000</v>
      </c>
    </row>
    <row r="225" spans="1:6" ht="98.25" customHeight="1">
      <c r="A225" s="52" t="s">
        <v>364</v>
      </c>
      <c r="B225" s="45" t="s">
        <v>363</v>
      </c>
      <c r="C225" s="4">
        <v>600</v>
      </c>
      <c r="D225" s="14">
        <v>180300</v>
      </c>
      <c r="E225" s="14"/>
      <c r="F225" s="14">
        <f t="shared" si="3"/>
        <v>180300</v>
      </c>
    </row>
    <row r="226" spans="1:6" ht="69.75" customHeight="1">
      <c r="A226" s="61" t="s">
        <v>361</v>
      </c>
      <c r="B226" s="45" t="s">
        <v>362</v>
      </c>
      <c r="C226" s="46">
        <v>600</v>
      </c>
      <c r="D226" s="47">
        <v>292000</v>
      </c>
      <c r="E226" s="47"/>
      <c r="F226" s="14">
        <f t="shared" si="3"/>
        <v>292000</v>
      </c>
    </row>
    <row r="227" spans="1:6" s="28" customFormat="1" ht="54.75" customHeight="1">
      <c r="A227" s="27" t="s">
        <v>478</v>
      </c>
      <c r="B227" s="18" t="s">
        <v>394</v>
      </c>
      <c r="C227" s="18"/>
      <c r="D227" s="20">
        <f>D228+D233</f>
        <v>260000</v>
      </c>
      <c r="E227" s="20">
        <f>E228+E233</f>
        <v>0</v>
      </c>
      <c r="F227" s="67">
        <f t="shared" si="3"/>
        <v>260000</v>
      </c>
    </row>
    <row r="228" spans="1:6" ht="33" customHeight="1">
      <c r="A228" s="23" t="s">
        <v>237</v>
      </c>
      <c r="B228" s="22" t="s">
        <v>398</v>
      </c>
      <c r="C228" s="22"/>
      <c r="D228" s="26">
        <f>D229+D231</f>
        <v>140000</v>
      </c>
      <c r="E228" s="26">
        <f>E229+E231</f>
        <v>0</v>
      </c>
      <c r="F228" s="26">
        <f>F229+F231</f>
        <v>140000</v>
      </c>
    </row>
    <row r="229" spans="1:6" ht="33" customHeight="1">
      <c r="A229" s="51" t="s">
        <v>66</v>
      </c>
      <c r="B229" s="34" t="s">
        <v>64</v>
      </c>
      <c r="C229" s="34"/>
      <c r="D229" s="36">
        <f>D230</f>
        <v>131640</v>
      </c>
      <c r="E229" s="36">
        <f>E230</f>
        <v>0</v>
      </c>
      <c r="F229" s="36">
        <f>F230</f>
        <v>131640</v>
      </c>
    </row>
    <row r="230" spans="1:6" ht="45.75" customHeight="1">
      <c r="A230" s="52" t="s">
        <v>429</v>
      </c>
      <c r="B230" s="4" t="s">
        <v>395</v>
      </c>
      <c r="C230" s="4">
        <v>600</v>
      </c>
      <c r="D230" s="13">
        <v>131640</v>
      </c>
      <c r="E230" s="13"/>
      <c r="F230" s="14">
        <f>D230+E230</f>
        <v>131640</v>
      </c>
    </row>
    <row r="231" spans="1:6" ht="32.25" customHeight="1">
      <c r="A231" s="51" t="s">
        <v>438</v>
      </c>
      <c r="B231" s="38" t="s">
        <v>437</v>
      </c>
      <c r="C231" s="38"/>
      <c r="D231" s="40">
        <f>D232</f>
        <v>8360</v>
      </c>
      <c r="E231" s="40">
        <f>E232</f>
        <v>0</v>
      </c>
      <c r="F231" s="40">
        <f>F232</f>
        <v>8360</v>
      </c>
    </row>
    <row r="232" spans="1:6" ht="32.25" customHeight="1">
      <c r="A232" s="52" t="s">
        <v>439</v>
      </c>
      <c r="B232" s="4" t="s">
        <v>436</v>
      </c>
      <c r="C232" s="4">
        <v>200</v>
      </c>
      <c r="D232" s="13">
        <v>8360</v>
      </c>
      <c r="E232" s="13"/>
      <c r="F232" s="14">
        <f t="shared" si="3"/>
        <v>8360</v>
      </c>
    </row>
    <row r="233" spans="1:6" ht="33.75" customHeight="1">
      <c r="A233" s="23" t="s">
        <v>238</v>
      </c>
      <c r="B233" s="22" t="s">
        <v>399</v>
      </c>
      <c r="C233" s="22"/>
      <c r="D233" s="26">
        <f>SUM(D235)</f>
        <v>120000</v>
      </c>
      <c r="E233" s="26">
        <f>SUM(E235)</f>
        <v>0</v>
      </c>
      <c r="F233" s="37">
        <f t="shared" si="3"/>
        <v>120000</v>
      </c>
    </row>
    <row r="234" spans="1:6" ht="33.75" customHeight="1">
      <c r="A234" s="51" t="s">
        <v>67</v>
      </c>
      <c r="B234" s="34" t="s">
        <v>65</v>
      </c>
      <c r="C234" s="34"/>
      <c r="D234" s="36">
        <f>SUM(D235)</f>
        <v>120000</v>
      </c>
      <c r="E234" s="36">
        <f>SUM(E235)</f>
        <v>0</v>
      </c>
      <c r="F234" s="37">
        <f t="shared" si="3"/>
        <v>120000</v>
      </c>
    </row>
    <row r="235" spans="1:6" ht="30" customHeight="1">
      <c r="A235" s="52" t="s">
        <v>396</v>
      </c>
      <c r="B235" s="4" t="s">
        <v>397</v>
      </c>
      <c r="C235" s="4">
        <v>800</v>
      </c>
      <c r="D235" s="13">
        <v>120000</v>
      </c>
      <c r="E235" s="13"/>
      <c r="F235" s="14">
        <f t="shared" si="3"/>
        <v>120000</v>
      </c>
    </row>
    <row r="236" spans="1:6" ht="37.5" customHeight="1">
      <c r="A236" s="50" t="s">
        <v>168</v>
      </c>
      <c r="B236" s="18" t="s">
        <v>400</v>
      </c>
      <c r="C236" s="18"/>
      <c r="D236" s="20">
        <f>D237+D241</f>
        <v>3836669.62</v>
      </c>
      <c r="E236" s="20">
        <f>E237+E241</f>
        <v>0</v>
      </c>
      <c r="F236" s="67">
        <f t="shared" si="3"/>
        <v>3836669.62</v>
      </c>
    </row>
    <row r="237" spans="1:6" ht="30" customHeight="1">
      <c r="A237" s="23" t="s">
        <v>222</v>
      </c>
      <c r="B237" s="34" t="s">
        <v>142</v>
      </c>
      <c r="C237" s="22"/>
      <c r="D237" s="26">
        <f>SUM(D239:D240)</f>
        <v>22000</v>
      </c>
      <c r="E237" s="26">
        <f>SUM(E239:E240)</f>
        <v>0</v>
      </c>
      <c r="F237" s="37">
        <f t="shared" si="3"/>
        <v>22000</v>
      </c>
    </row>
    <row r="238" spans="1:6" ht="31.5" customHeight="1">
      <c r="A238" s="51" t="s">
        <v>343</v>
      </c>
      <c r="B238" s="34" t="s">
        <v>344</v>
      </c>
      <c r="C238" s="34"/>
      <c r="D238" s="36">
        <f>SUM(D239:D240)</f>
        <v>22000</v>
      </c>
      <c r="E238" s="36">
        <f>SUM(E239:E240)</f>
        <v>0</v>
      </c>
      <c r="F238" s="37">
        <f t="shared" si="3"/>
        <v>22000</v>
      </c>
    </row>
    <row r="239" spans="1:6" ht="48.75" customHeight="1">
      <c r="A239" s="52" t="s">
        <v>141</v>
      </c>
      <c r="B239" s="4" t="s">
        <v>143</v>
      </c>
      <c r="C239" s="4">
        <v>200</v>
      </c>
      <c r="D239" s="13">
        <v>3000</v>
      </c>
      <c r="E239" s="13"/>
      <c r="F239" s="14">
        <f t="shared" si="3"/>
        <v>3000</v>
      </c>
    </row>
    <row r="240" spans="1:6" ht="45.75" customHeight="1">
      <c r="A240" s="52" t="s">
        <v>145</v>
      </c>
      <c r="B240" s="4" t="s">
        <v>144</v>
      </c>
      <c r="C240" s="4">
        <v>200</v>
      </c>
      <c r="D240" s="13">
        <v>19000</v>
      </c>
      <c r="E240" s="13"/>
      <c r="F240" s="14">
        <f t="shared" si="3"/>
        <v>19000</v>
      </c>
    </row>
    <row r="241" spans="1:6" ht="81.75" customHeight="1">
      <c r="A241" s="51" t="s">
        <v>221</v>
      </c>
      <c r="B241" s="34" t="s">
        <v>146</v>
      </c>
      <c r="C241" s="22"/>
      <c r="D241" s="37">
        <f>SUM(D243:D250)</f>
        <v>3814669.62</v>
      </c>
      <c r="E241" s="37">
        <f>SUM(E243:E250)</f>
        <v>0</v>
      </c>
      <c r="F241" s="37">
        <f t="shared" si="3"/>
        <v>3814669.62</v>
      </c>
    </row>
    <row r="242" spans="1:6" ht="47.25" customHeight="1">
      <c r="A242" s="51" t="s">
        <v>345</v>
      </c>
      <c r="B242" s="34" t="s">
        <v>346</v>
      </c>
      <c r="C242" s="34"/>
      <c r="D242" s="37">
        <f>SUM(D243:D250)</f>
        <v>3814669.62</v>
      </c>
      <c r="E242" s="37">
        <f>SUM(E243:E250)</f>
        <v>0</v>
      </c>
      <c r="F242" s="37">
        <f t="shared" si="3"/>
        <v>3814669.62</v>
      </c>
    </row>
    <row r="243" spans="1:6" ht="78" customHeight="1">
      <c r="A243" s="52" t="s">
        <v>147</v>
      </c>
      <c r="B243" s="43" t="s">
        <v>150</v>
      </c>
      <c r="C243" s="4">
        <v>100</v>
      </c>
      <c r="D243" s="14">
        <v>2128345</v>
      </c>
      <c r="E243" s="14"/>
      <c r="F243" s="14">
        <f t="shared" si="3"/>
        <v>2128345</v>
      </c>
    </row>
    <row r="244" spans="1:6" ht="47.25" customHeight="1">
      <c r="A244" s="52" t="s">
        <v>148</v>
      </c>
      <c r="B244" s="43" t="s">
        <v>150</v>
      </c>
      <c r="C244" s="4">
        <v>200</v>
      </c>
      <c r="D244" s="14">
        <v>571800</v>
      </c>
      <c r="E244" s="14"/>
      <c r="F244" s="14">
        <f t="shared" si="3"/>
        <v>571800</v>
      </c>
    </row>
    <row r="245" spans="1:6" ht="47.25" customHeight="1">
      <c r="A245" s="52" t="s">
        <v>148</v>
      </c>
      <c r="B245" s="43" t="s">
        <v>469</v>
      </c>
      <c r="C245" s="4">
        <v>200</v>
      </c>
      <c r="D245" s="14">
        <v>52970.62</v>
      </c>
      <c r="E245" s="14"/>
      <c r="F245" s="14">
        <f t="shared" si="3"/>
        <v>52970.62</v>
      </c>
    </row>
    <row r="246" spans="1:6" ht="45.75" customHeight="1">
      <c r="A246" s="52" t="s">
        <v>149</v>
      </c>
      <c r="B246" s="43" t="s">
        <v>150</v>
      </c>
      <c r="C246" s="4">
        <v>800</v>
      </c>
      <c r="D246" s="14">
        <v>2100</v>
      </c>
      <c r="E246" s="14"/>
      <c r="F246" s="14">
        <f t="shared" si="3"/>
        <v>2100</v>
      </c>
    </row>
    <row r="247" spans="1:6" ht="78.75" customHeight="1">
      <c r="A247" s="52" t="s">
        <v>283</v>
      </c>
      <c r="B247" s="43" t="s">
        <v>282</v>
      </c>
      <c r="C247" s="4">
        <v>100</v>
      </c>
      <c r="D247" s="14">
        <v>202300</v>
      </c>
      <c r="E247" s="14"/>
      <c r="F247" s="14">
        <f t="shared" si="3"/>
        <v>202300</v>
      </c>
    </row>
    <row r="248" spans="1:6" ht="62.25" customHeight="1">
      <c r="A248" s="52" t="s">
        <v>284</v>
      </c>
      <c r="B248" s="43" t="s">
        <v>282</v>
      </c>
      <c r="C248" s="4">
        <v>200</v>
      </c>
      <c r="D248" s="14">
        <v>575854</v>
      </c>
      <c r="E248" s="14"/>
      <c r="F248" s="14">
        <f t="shared" si="3"/>
        <v>575854</v>
      </c>
    </row>
    <row r="249" spans="1:6" ht="96.75" customHeight="1">
      <c r="A249" s="55" t="s">
        <v>442</v>
      </c>
      <c r="B249" s="43" t="s">
        <v>300</v>
      </c>
      <c r="C249" s="4">
        <v>100</v>
      </c>
      <c r="D249" s="14">
        <v>225100</v>
      </c>
      <c r="E249" s="14"/>
      <c r="F249" s="14">
        <f t="shared" si="3"/>
        <v>225100</v>
      </c>
    </row>
    <row r="250" spans="1:6" ht="76.5" customHeight="1">
      <c r="A250" s="55" t="s">
        <v>443</v>
      </c>
      <c r="B250" s="43" t="s">
        <v>300</v>
      </c>
      <c r="C250" s="4">
        <v>200</v>
      </c>
      <c r="D250" s="14">
        <v>56200</v>
      </c>
      <c r="E250" s="14"/>
      <c r="F250" s="14">
        <f aca="true" t="shared" si="4" ref="F250:F290">D250+E250</f>
        <v>56200</v>
      </c>
    </row>
    <row r="251" spans="1:6" s="19" customFormat="1" ht="40.5" customHeight="1">
      <c r="A251" s="27" t="s">
        <v>479</v>
      </c>
      <c r="B251" s="18" t="s">
        <v>444</v>
      </c>
      <c r="C251" s="18"/>
      <c r="D251" s="20">
        <f>D252</f>
        <v>3812200</v>
      </c>
      <c r="E251" s="20">
        <f>E252</f>
        <v>0</v>
      </c>
      <c r="F251" s="67">
        <f>D251+E251</f>
        <v>3812200</v>
      </c>
    </row>
    <row r="252" spans="1:6" s="19" customFormat="1" ht="17.25" customHeight="1">
      <c r="A252" s="51" t="s">
        <v>347</v>
      </c>
      <c r="B252" s="38" t="s">
        <v>348</v>
      </c>
      <c r="C252" s="38"/>
      <c r="D252" s="39">
        <f>SUM(D253:D255)</f>
        <v>3812200</v>
      </c>
      <c r="E252" s="39">
        <f>SUM(E253:E255)</f>
        <v>0</v>
      </c>
      <c r="F252" s="39">
        <f>SUM(F253:F255)</f>
        <v>3812200</v>
      </c>
    </row>
    <row r="253" spans="1:6" ht="48.75" customHeight="1">
      <c r="A253" s="52" t="s">
        <v>447</v>
      </c>
      <c r="B253" s="4" t="s">
        <v>445</v>
      </c>
      <c r="C253" s="4">
        <v>600</v>
      </c>
      <c r="D253" s="13">
        <v>115000</v>
      </c>
      <c r="E253" s="13"/>
      <c r="F253" s="14">
        <f>D253+E253</f>
        <v>115000</v>
      </c>
    </row>
    <row r="254" spans="1:6" s="19" customFormat="1" ht="48.75" customHeight="1">
      <c r="A254" s="60" t="s">
        <v>304</v>
      </c>
      <c r="B254" s="5" t="s">
        <v>301</v>
      </c>
      <c r="C254" s="5">
        <v>600</v>
      </c>
      <c r="D254" s="32">
        <v>1627200</v>
      </c>
      <c r="E254" s="32"/>
      <c r="F254" s="14">
        <f t="shared" si="4"/>
        <v>1627200</v>
      </c>
    </row>
    <row r="255" spans="1:6" s="19" customFormat="1" ht="77.25" customHeight="1">
      <c r="A255" s="60" t="s">
        <v>13</v>
      </c>
      <c r="B255" s="5" t="s">
        <v>255</v>
      </c>
      <c r="C255" s="5">
        <v>600</v>
      </c>
      <c r="D255" s="32">
        <v>2070000</v>
      </c>
      <c r="E255" s="32"/>
      <c r="F255" s="14">
        <f t="shared" si="4"/>
        <v>2070000</v>
      </c>
    </row>
    <row r="256" spans="1:6" ht="54.75" customHeight="1">
      <c r="A256" s="27" t="s">
        <v>480</v>
      </c>
      <c r="B256" s="18" t="s">
        <v>446</v>
      </c>
      <c r="C256" s="18"/>
      <c r="D256" s="20">
        <f>D257+D260</f>
        <v>387987</v>
      </c>
      <c r="E256" s="20">
        <f>E257+E260</f>
        <v>0</v>
      </c>
      <c r="F256" s="67">
        <f t="shared" si="4"/>
        <v>387987</v>
      </c>
    </row>
    <row r="257" spans="1:6" ht="33" customHeight="1">
      <c r="A257" s="51" t="s">
        <v>351</v>
      </c>
      <c r="B257" s="38" t="s">
        <v>349</v>
      </c>
      <c r="C257" s="38"/>
      <c r="D257" s="39">
        <f>SUM(D258:D259)</f>
        <v>363987</v>
      </c>
      <c r="E257" s="39">
        <f>SUM(E258:E259)</f>
        <v>0</v>
      </c>
      <c r="F257" s="37">
        <f t="shared" si="4"/>
        <v>363987</v>
      </c>
    </row>
    <row r="258" spans="1:6" ht="79.5" customHeight="1">
      <c r="A258" s="60" t="s">
        <v>450</v>
      </c>
      <c r="B258" s="5" t="s">
        <v>452</v>
      </c>
      <c r="C258" s="5">
        <v>100</v>
      </c>
      <c r="D258" s="14">
        <v>340716</v>
      </c>
      <c r="E258" s="14"/>
      <c r="F258" s="14">
        <f t="shared" si="4"/>
        <v>340716</v>
      </c>
    </row>
    <row r="259" spans="1:6" ht="45" customHeight="1">
      <c r="A259" s="60" t="s">
        <v>451</v>
      </c>
      <c r="B259" s="5" t="s">
        <v>452</v>
      </c>
      <c r="C259" s="5">
        <v>200</v>
      </c>
      <c r="D259" s="32">
        <v>23271</v>
      </c>
      <c r="E259" s="32"/>
      <c r="F259" s="14">
        <f t="shared" si="4"/>
        <v>23271</v>
      </c>
    </row>
    <row r="260" spans="1:6" ht="32.25" customHeight="1">
      <c r="A260" s="51" t="s">
        <v>352</v>
      </c>
      <c r="B260" s="34" t="s">
        <v>350</v>
      </c>
      <c r="C260" s="34"/>
      <c r="D260" s="36">
        <f>SUM(D261:D261)</f>
        <v>24000</v>
      </c>
      <c r="E260" s="36">
        <f>SUM(E261:E261)</f>
        <v>0</v>
      </c>
      <c r="F260" s="37">
        <f t="shared" si="4"/>
        <v>24000</v>
      </c>
    </row>
    <row r="261" spans="1:6" ht="63" customHeight="1">
      <c r="A261" s="52" t="s">
        <v>448</v>
      </c>
      <c r="B261" s="4" t="s">
        <v>449</v>
      </c>
      <c r="C261" s="4">
        <v>600</v>
      </c>
      <c r="D261" s="14">
        <v>24000</v>
      </c>
      <c r="E261" s="14"/>
      <c r="F261" s="14">
        <f t="shared" si="4"/>
        <v>24000</v>
      </c>
    </row>
    <row r="262" spans="1:6" ht="57" customHeight="1">
      <c r="A262" s="27" t="s">
        <v>481</v>
      </c>
      <c r="B262" s="18" t="s">
        <v>158</v>
      </c>
      <c r="C262" s="18"/>
      <c r="D262" s="20">
        <f>D263</f>
        <v>17500</v>
      </c>
      <c r="E262" s="20">
        <f>E263</f>
        <v>0</v>
      </c>
      <c r="F262" s="67">
        <f t="shared" si="4"/>
        <v>17500</v>
      </c>
    </row>
    <row r="263" spans="1:6" ht="33" customHeight="1">
      <c r="A263" s="51" t="s">
        <v>100</v>
      </c>
      <c r="B263" s="34" t="s">
        <v>101</v>
      </c>
      <c r="C263" s="34"/>
      <c r="D263" s="36">
        <f>SUM(D264:D267)</f>
        <v>17500</v>
      </c>
      <c r="E263" s="36">
        <f>SUM(E264:E267)</f>
        <v>0</v>
      </c>
      <c r="F263" s="37">
        <f t="shared" si="4"/>
        <v>17500</v>
      </c>
    </row>
    <row r="264" spans="1:6" ht="43.5" customHeight="1">
      <c r="A264" s="60" t="s">
        <v>453</v>
      </c>
      <c r="B264" s="5" t="s">
        <v>160</v>
      </c>
      <c r="C264" s="5">
        <v>200</v>
      </c>
      <c r="D264" s="14">
        <v>3500</v>
      </c>
      <c r="E264" s="14"/>
      <c r="F264" s="14">
        <f t="shared" si="4"/>
        <v>3500</v>
      </c>
    </row>
    <row r="265" spans="1:6" ht="33" customHeight="1">
      <c r="A265" s="60" t="s">
        <v>157</v>
      </c>
      <c r="B265" s="5" t="s">
        <v>161</v>
      </c>
      <c r="C265" s="5">
        <v>200</v>
      </c>
      <c r="D265" s="14">
        <v>5350</v>
      </c>
      <c r="E265" s="14"/>
      <c r="F265" s="14">
        <f t="shared" si="4"/>
        <v>5350</v>
      </c>
    </row>
    <row r="266" spans="1:6" ht="45.75" customHeight="1">
      <c r="A266" s="60" t="s">
        <v>69</v>
      </c>
      <c r="B266" s="5" t="s">
        <v>161</v>
      </c>
      <c r="C266" s="5">
        <v>600</v>
      </c>
      <c r="D266" s="14">
        <v>1650</v>
      </c>
      <c r="E266" s="14"/>
      <c r="F266" s="14">
        <f t="shared" si="4"/>
        <v>1650</v>
      </c>
    </row>
    <row r="267" spans="1:6" ht="31.5" customHeight="1">
      <c r="A267" s="60" t="s">
        <v>159</v>
      </c>
      <c r="B267" s="5" t="s">
        <v>162</v>
      </c>
      <c r="C267" s="5">
        <v>200</v>
      </c>
      <c r="D267" s="14">
        <v>7000</v>
      </c>
      <c r="E267" s="14"/>
      <c r="F267" s="14">
        <f t="shared" si="4"/>
        <v>7000</v>
      </c>
    </row>
    <row r="268" spans="1:6" s="19" customFormat="1" ht="56.25" customHeight="1">
      <c r="A268" s="27" t="s">
        <v>122</v>
      </c>
      <c r="B268" s="18" t="s">
        <v>163</v>
      </c>
      <c r="C268" s="18"/>
      <c r="D268" s="20">
        <f>D269+D273+D275</f>
        <v>894510</v>
      </c>
      <c r="E268" s="20">
        <f>E269+E273+E275</f>
        <v>0</v>
      </c>
      <c r="F268" s="67">
        <f t="shared" si="4"/>
        <v>894510</v>
      </c>
    </row>
    <row r="269" spans="1:6" s="19" customFormat="1" ht="33" customHeight="1">
      <c r="A269" s="51" t="s">
        <v>123</v>
      </c>
      <c r="B269" s="38" t="s">
        <v>121</v>
      </c>
      <c r="C269" s="38"/>
      <c r="D269" s="39">
        <f>SUM(D270:D272)</f>
        <v>832410</v>
      </c>
      <c r="E269" s="39">
        <f>SUM(E270:E272)</f>
        <v>0</v>
      </c>
      <c r="F269" s="40">
        <f t="shared" si="4"/>
        <v>832410</v>
      </c>
    </row>
    <row r="270" spans="1:6" ht="47.25" customHeight="1">
      <c r="A270" s="52" t="s">
        <v>370</v>
      </c>
      <c r="B270" s="4" t="s">
        <v>124</v>
      </c>
      <c r="C270" s="4">
        <v>200</v>
      </c>
      <c r="D270" s="14">
        <v>448200</v>
      </c>
      <c r="E270" s="14"/>
      <c r="F270" s="14">
        <f t="shared" si="4"/>
        <v>448200</v>
      </c>
    </row>
    <row r="271" spans="1:6" ht="66.75" customHeight="1">
      <c r="A271" s="52" t="s">
        <v>14</v>
      </c>
      <c r="B271" s="4" t="s">
        <v>258</v>
      </c>
      <c r="C271" s="4">
        <v>600</v>
      </c>
      <c r="D271" s="14">
        <v>79310</v>
      </c>
      <c r="E271" s="14"/>
      <c r="F271" s="14">
        <f t="shared" si="4"/>
        <v>79310</v>
      </c>
    </row>
    <row r="272" spans="1:6" ht="47.25" customHeight="1">
      <c r="A272" s="52" t="s">
        <v>371</v>
      </c>
      <c r="B272" s="4" t="s">
        <v>124</v>
      </c>
      <c r="C272" s="4">
        <v>600</v>
      </c>
      <c r="D272" s="14">
        <v>304900</v>
      </c>
      <c r="E272" s="14"/>
      <c r="F272" s="14">
        <f t="shared" si="4"/>
        <v>304900</v>
      </c>
    </row>
    <row r="273" spans="1:6" ht="33" customHeight="1">
      <c r="A273" s="51" t="s">
        <v>368</v>
      </c>
      <c r="B273" s="38" t="s">
        <v>369</v>
      </c>
      <c r="C273" s="6"/>
      <c r="D273" s="40">
        <f>D274</f>
        <v>37100</v>
      </c>
      <c r="E273" s="40">
        <f>E274</f>
        <v>0</v>
      </c>
      <c r="F273" s="40">
        <f t="shared" si="4"/>
        <v>37100</v>
      </c>
    </row>
    <row r="274" spans="1:6" ht="47.25" customHeight="1">
      <c r="A274" s="52" t="s">
        <v>79</v>
      </c>
      <c r="B274" s="4" t="s">
        <v>80</v>
      </c>
      <c r="C274" s="4">
        <v>200</v>
      </c>
      <c r="D274" s="14">
        <v>37100</v>
      </c>
      <c r="E274" s="14"/>
      <c r="F274" s="14">
        <f t="shared" si="4"/>
        <v>37100</v>
      </c>
    </row>
    <row r="275" spans="1:6" ht="33" customHeight="1">
      <c r="A275" s="51" t="s">
        <v>82</v>
      </c>
      <c r="B275" s="38" t="s">
        <v>81</v>
      </c>
      <c r="C275" s="38"/>
      <c r="D275" s="40">
        <f>D276</f>
        <v>25000</v>
      </c>
      <c r="E275" s="40">
        <f>E276</f>
        <v>0</v>
      </c>
      <c r="F275" s="40">
        <f t="shared" si="4"/>
        <v>25000</v>
      </c>
    </row>
    <row r="276" spans="1:6" ht="47.25" customHeight="1">
      <c r="A276" s="60" t="s">
        <v>83</v>
      </c>
      <c r="B276" s="4" t="s">
        <v>84</v>
      </c>
      <c r="C276" s="4">
        <v>200</v>
      </c>
      <c r="D276" s="14">
        <v>25000</v>
      </c>
      <c r="E276" s="14"/>
      <c r="F276" s="14">
        <f t="shared" si="4"/>
        <v>25000</v>
      </c>
    </row>
    <row r="277" spans="1:6" ht="57" customHeight="1">
      <c r="A277" s="27" t="s">
        <v>383</v>
      </c>
      <c r="B277" s="18" t="s">
        <v>379</v>
      </c>
      <c r="C277" s="18"/>
      <c r="D277" s="67">
        <f>SUM(D279:D280)</f>
        <v>48000</v>
      </c>
      <c r="E277" s="67">
        <f>SUM(E279:E280)</f>
        <v>0</v>
      </c>
      <c r="F277" s="67">
        <f t="shared" si="4"/>
        <v>48000</v>
      </c>
    </row>
    <row r="278" spans="1:6" ht="33" customHeight="1">
      <c r="A278" s="51" t="s">
        <v>59</v>
      </c>
      <c r="B278" s="41" t="s">
        <v>380</v>
      </c>
      <c r="C278" s="38"/>
      <c r="D278" s="40">
        <f>SUM(D279:D280)</f>
        <v>48000</v>
      </c>
      <c r="E278" s="40">
        <f>SUM(E279:E280)</f>
        <v>0</v>
      </c>
      <c r="F278" s="40">
        <f t="shared" si="4"/>
        <v>48000</v>
      </c>
    </row>
    <row r="279" spans="1:6" ht="60" customHeight="1">
      <c r="A279" s="52" t="s">
        <v>93</v>
      </c>
      <c r="B279" s="64" t="s">
        <v>381</v>
      </c>
      <c r="C279" s="4">
        <v>300</v>
      </c>
      <c r="D279" s="13">
        <v>12000</v>
      </c>
      <c r="E279" s="13"/>
      <c r="F279" s="14">
        <f t="shared" si="4"/>
        <v>12000</v>
      </c>
    </row>
    <row r="280" spans="1:6" ht="44.25" customHeight="1">
      <c r="A280" s="52" t="s">
        <v>94</v>
      </c>
      <c r="B280" s="5" t="s">
        <v>382</v>
      </c>
      <c r="C280" s="4">
        <v>300</v>
      </c>
      <c r="D280" s="13">
        <v>36000</v>
      </c>
      <c r="E280" s="13"/>
      <c r="F280" s="14">
        <f t="shared" si="4"/>
        <v>36000</v>
      </c>
    </row>
    <row r="281" spans="1:6" ht="39.75" customHeight="1">
      <c r="A281" s="27" t="s">
        <v>227</v>
      </c>
      <c r="B281" s="18" t="s">
        <v>228</v>
      </c>
      <c r="C281" s="18"/>
      <c r="D281" s="67">
        <f aca="true" t="shared" si="5" ref="D281:F282">D282</f>
        <v>561839</v>
      </c>
      <c r="E281" s="67">
        <f t="shared" si="5"/>
        <v>0</v>
      </c>
      <c r="F281" s="67">
        <f t="shared" si="5"/>
        <v>561839</v>
      </c>
    </row>
    <row r="282" spans="1:6" ht="34.5" customHeight="1">
      <c r="A282" s="23" t="s">
        <v>229</v>
      </c>
      <c r="B282" s="34" t="s">
        <v>230</v>
      </c>
      <c r="C282" s="34"/>
      <c r="D282" s="36">
        <f t="shared" si="5"/>
        <v>561839</v>
      </c>
      <c r="E282" s="36">
        <f t="shared" si="5"/>
        <v>0</v>
      </c>
      <c r="F282" s="36">
        <f t="shared" si="5"/>
        <v>561839</v>
      </c>
    </row>
    <row r="283" spans="1:6" ht="33" customHeight="1">
      <c r="A283" s="51" t="s">
        <v>231</v>
      </c>
      <c r="B283" s="34" t="s">
        <v>232</v>
      </c>
      <c r="C283" s="34"/>
      <c r="D283" s="36">
        <f>SUM(D284)</f>
        <v>561839</v>
      </c>
      <c r="E283" s="36">
        <f>SUM(E284)</f>
        <v>0</v>
      </c>
      <c r="F283" s="36">
        <f>SUM(F284)</f>
        <v>561839</v>
      </c>
    </row>
    <row r="284" spans="1:6" ht="61.5" customHeight="1">
      <c r="A284" s="71" t="s">
        <v>233</v>
      </c>
      <c r="B284" s="4" t="s">
        <v>234</v>
      </c>
      <c r="C284" s="4">
        <v>200</v>
      </c>
      <c r="D284" s="13">
        <v>561839</v>
      </c>
      <c r="E284" s="14"/>
      <c r="F284" s="14">
        <f>D284+E284</f>
        <v>561839</v>
      </c>
    </row>
    <row r="285" spans="1:6" s="19" customFormat="1" ht="36" customHeight="1">
      <c r="A285" s="17" t="s">
        <v>482</v>
      </c>
      <c r="B285" s="18" t="s">
        <v>120</v>
      </c>
      <c r="C285" s="18"/>
      <c r="D285" s="20">
        <f>D286</f>
        <v>833392.8</v>
      </c>
      <c r="E285" s="20">
        <f>E286</f>
        <v>0</v>
      </c>
      <c r="F285" s="67">
        <f t="shared" si="4"/>
        <v>833392.8</v>
      </c>
    </row>
    <row r="286" spans="1:6" s="19" customFormat="1" ht="18.75" customHeight="1">
      <c r="A286" s="51" t="s">
        <v>102</v>
      </c>
      <c r="B286" s="38" t="s">
        <v>119</v>
      </c>
      <c r="C286" s="38"/>
      <c r="D286" s="39">
        <f>SUM(D287:D292)</f>
        <v>833392.8</v>
      </c>
      <c r="E286" s="39">
        <f>SUM(E287:E292)</f>
        <v>0</v>
      </c>
      <c r="F286" s="39">
        <f>SUM(F287:F292)</f>
        <v>833392.8</v>
      </c>
    </row>
    <row r="287" spans="1:6" s="19" customFormat="1" ht="64.5" customHeight="1">
      <c r="A287" s="52" t="s">
        <v>179</v>
      </c>
      <c r="B287" s="4" t="s">
        <v>180</v>
      </c>
      <c r="C287" s="4">
        <v>600</v>
      </c>
      <c r="D287" s="32">
        <v>14700</v>
      </c>
      <c r="E287" s="32"/>
      <c r="F287" s="14">
        <f>D287+E287</f>
        <v>14700</v>
      </c>
    </row>
    <row r="288" spans="1:6" ht="78.75" customHeight="1">
      <c r="A288" s="52" t="s">
        <v>44</v>
      </c>
      <c r="B288" s="4" t="s">
        <v>115</v>
      </c>
      <c r="C288" s="4">
        <v>100</v>
      </c>
      <c r="D288" s="13">
        <v>674600</v>
      </c>
      <c r="E288" s="13"/>
      <c r="F288" s="14">
        <f t="shared" si="4"/>
        <v>674600</v>
      </c>
    </row>
    <row r="289" spans="1:6" ht="45" customHeight="1">
      <c r="A289" s="52" t="s">
        <v>164</v>
      </c>
      <c r="B289" s="4" t="s">
        <v>116</v>
      </c>
      <c r="C289" s="4">
        <v>200</v>
      </c>
      <c r="D289" s="13">
        <v>28900</v>
      </c>
      <c r="E289" s="13"/>
      <c r="F289" s="14">
        <f t="shared" si="4"/>
        <v>28900</v>
      </c>
    </row>
    <row r="290" spans="1:6" ht="47.25" customHeight="1">
      <c r="A290" s="52" t="s">
        <v>165</v>
      </c>
      <c r="B290" s="4" t="s">
        <v>117</v>
      </c>
      <c r="C290" s="4">
        <v>200</v>
      </c>
      <c r="D290" s="14">
        <v>7016.4</v>
      </c>
      <c r="E290" s="14"/>
      <c r="F290" s="14">
        <f t="shared" si="4"/>
        <v>7016.4</v>
      </c>
    </row>
    <row r="291" spans="1:6" ht="31.5" customHeight="1">
      <c r="A291" s="52" t="s">
        <v>166</v>
      </c>
      <c r="B291" s="8" t="s">
        <v>118</v>
      </c>
      <c r="C291" s="8">
        <v>200</v>
      </c>
      <c r="D291" s="13">
        <v>45000</v>
      </c>
      <c r="E291" s="13"/>
      <c r="F291" s="14">
        <f>D291+E291</f>
        <v>45000</v>
      </c>
    </row>
    <row r="292" spans="1:6" ht="45.75" customHeight="1">
      <c r="A292" s="52" t="s">
        <v>266</v>
      </c>
      <c r="B292" s="8" t="s">
        <v>265</v>
      </c>
      <c r="C292" s="8">
        <v>200</v>
      </c>
      <c r="D292" s="13">
        <v>63176.4</v>
      </c>
      <c r="E292" s="13"/>
      <c r="F292" s="14">
        <f>D292+E292</f>
        <v>63176.4</v>
      </c>
    </row>
    <row r="293" spans="1:6" s="29" customFormat="1" ht="15.75">
      <c r="A293" s="62" t="s">
        <v>169</v>
      </c>
      <c r="B293" s="63"/>
      <c r="C293" s="63"/>
      <c r="D293" s="16">
        <f>D7+D79+D113+D166+D184+D190+D198+D212+D227+D236+D251+D256+D262+D268+D285+D281+D277</f>
        <v>219520202.05</v>
      </c>
      <c r="E293" s="16">
        <f>E7+E79+E113+E166+E184+E190+E198+E212+E227+E236+E251+E256+E262+E268+E285+E281+E277</f>
        <v>1134326.51</v>
      </c>
      <c r="F293" s="68">
        <f>D293+E293</f>
        <v>220654528.56</v>
      </c>
    </row>
  </sheetData>
  <sheetProtection/>
  <autoFilter ref="A6:F293"/>
  <mergeCells count="2">
    <mergeCell ref="B1:F1"/>
    <mergeCell ref="A3:F4"/>
  </mergeCells>
  <printOptions/>
  <pageMargins left="0.5905511811023623" right="0.3937007874015748" top="0.5905511811023623" bottom="0.3937007874015748" header="0.5118110236220472" footer="0.5118110236220472"/>
  <pageSetup fitToHeight="13" horizontalDpi="600" verticalDpi="600" orientation="portrait" paperSize="9" scale="75" r:id="rId1"/>
  <rowBreaks count="8" manualBreakCount="8">
    <brk id="19" max="5" man="1"/>
    <brk id="33" max="255" man="1"/>
    <brk id="187" max="255" man="1"/>
    <brk id="209" max="255" man="1"/>
    <brk id="226" max="255" man="1"/>
    <brk id="246" max="5" man="1"/>
    <brk id="265" max="255" man="1"/>
    <brk id="28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dc:creator>
  <cp:keywords/>
  <dc:description/>
  <cp:lastModifiedBy>Пользователь РФО</cp:lastModifiedBy>
  <cp:lastPrinted>2017-08-21T12:34:09Z</cp:lastPrinted>
  <dcterms:created xsi:type="dcterms:W3CDTF">2013-10-30T08:55:37Z</dcterms:created>
  <dcterms:modified xsi:type="dcterms:W3CDTF">2017-08-21T12:34:16Z</dcterms:modified>
  <cp:category/>
  <cp:version/>
  <cp:contentType/>
  <cp:contentStatus/>
</cp:coreProperties>
</file>